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623B7F58-2C88-44B9-96F3-FDBE3D628497}" xr6:coauthVersionLast="47" xr6:coauthVersionMax="47" xr10:uidLastSave="{00000000-0000-0000-0000-000000000000}"/>
  <bookViews>
    <workbookView xWindow="-120" yWindow="-120" windowWidth="29040" windowHeight="15840" tabRatio="706" xr2:uid="{00000000-000D-0000-FFFF-FFFF00000000}"/>
  </bookViews>
  <sheets>
    <sheet name="приложение 2" sheetId="12" r:id="rId1"/>
    <sheet name="приложение 3" sheetId="13" r:id="rId2"/>
    <sheet name="приложение 4" sheetId="4" r:id="rId3"/>
    <sheet name="приложение 5" sheetId="9" r:id="rId4"/>
    <sheet name="приложени 6" sheetId="6" r:id="rId5"/>
    <sheet name="приложение 7" sheetId="11" r:id="rId6"/>
    <sheet name="приложение 8" sheetId="7" r:id="rId7"/>
    <sheet name="приложение 9" sheetId="10" r:id="rId8"/>
  </sheets>
  <definedNames>
    <definedName name="_xlnm._FilterDatabase" localSheetId="0" hidden="1">'приложение 2'!$A$10:$F$282</definedName>
    <definedName name="_xlnm._FilterDatabase" localSheetId="1" hidden="1">'приложение 3'!$A$11:$G$251</definedName>
    <definedName name="_xlnm.Print_Titles" localSheetId="4">'приложени 6'!$A:$D,'приложени 6'!$11:$12</definedName>
    <definedName name="_xlnm.Print_Titles" localSheetId="0">'приложение 2'!$A:$F,'приложение 2'!$9:$10</definedName>
    <definedName name="_xlnm.Print_Titles" localSheetId="1">'приложение 3'!$A:$G,'приложение 3'!$10:$11</definedName>
    <definedName name="_xlnm.Print_Titles" localSheetId="2">'приложение 4'!$A:$E,'приложение 4'!$9:$10</definedName>
    <definedName name="_xlnm.Print_Titles" localSheetId="3">'приложение 5'!$A:$F,'приложение 5'!$9:$10</definedName>
    <definedName name="_xlnm.Print_Titles" localSheetId="5">'приложение 7'!$A:$E,'приложение 7'!$11:$12</definedName>
    <definedName name="_xlnm.Print_Area" localSheetId="4">'приложени 6'!$A$1:$D$233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8" i="11" l="1"/>
  <c r="D118" i="11"/>
  <c r="E125" i="11"/>
  <c r="E124" i="11" s="1"/>
  <c r="E123" i="11" s="1"/>
  <c r="D125" i="11"/>
  <c r="D124" i="11" s="1"/>
  <c r="D123" i="11" s="1"/>
  <c r="F179" i="9"/>
  <c r="E179" i="9"/>
  <c r="F186" i="9"/>
  <c r="F185" i="9"/>
  <c r="F184" i="9" s="1"/>
  <c r="E186" i="9"/>
  <c r="E185" i="9" s="1"/>
  <c r="E184" i="9" s="1"/>
  <c r="G180" i="13"/>
  <c r="F180" i="13"/>
  <c r="G187" i="13"/>
  <c r="G186" i="13" s="1"/>
  <c r="G185" i="13" s="1"/>
  <c r="F187" i="13"/>
  <c r="F186" i="13" s="1"/>
  <c r="F185" i="13" s="1"/>
  <c r="D173" i="11"/>
  <c r="D172" i="11" s="1"/>
  <c r="E173" i="11"/>
  <c r="E172" i="11" s="1"/>
  <c r="D212" i="6"/>
  <c r="D211" i="6" s="1"/>
  <c r="F248" i="9"/>
  <c r="E248" i="9"/>
  <c r="F247" i="9"/>
  <c r="E247" i="9"/>
  <c r="F245" i="9"/>
  <c r="E245" i="9"/>
  <c r="F244" i="9"/>
  <c r="E244" i="9"/>
  <c r="F242" i="9"/>
  <c r="E242" i="9"/>
  <c r="F240" i="9"/>
  <c r="E240" i="9"/>
  <c r="F239" i="9"/>
  <c r="E239" i="9"/>
  <c r="F238" i="9"/>
  <c r="E238" i="9"/>
  <c r="F237" i="9"/>
  <c r="E237" i="9"/>
  <c r="F236" i="9"/>
  <c r="E236" i="9"/>
  <c r="F235" i="9"/>
  <c r="E235" i="9"/>
  <c r="F233" i="9"/>
  <c r="E233" i="9"/>
  <c r="F232" i="9"/>
  <c r="E232" i="9"/>
  <c r="F231" i="9"/>
  <c r="E231" i="9"/>
  <c r="F230" i="9"/>
  <c r="E230" i="9"/>
  <c r="F228" i="9"/>
  <c r="E228" i="9"/>
  <c r="F227" i="9"/>
  <c r="E227" i="9"/>
  <c r="F226" i="9"/>
  <c r="E226" i="9"/>
  <c r="F225" i="9"/>
  <c r="E225" i="9"/>
  <c r="F223" i="9"/>
  <c r="E223" i="9"/>
  <c r="F221" i="9"/>
  <c r="E221" i="9"/>
  <c r="F220" i="9"/>
  <c r="E220" i="9"/>
  <c r="F218" i="9"/>
  <c r="E218" i="9"/>
  <c r="F216" i="9"/>
  <c r="E216" i="9"/>
  <c r="F215" i="9"/>
  <c r="E215" i="9"/>
  <c r="F214" i="9"/>
  <c r="E214" i="9"/>
  <c r="F213" i="9"/>
  <c r="E213" i="9"/>
  <c r="F212" i="9"/>
  <c r="E212" i="9"/>
  <c r="F211" i="9"/>
  <c r="E211" i="9"/>
  <c r="F210" i="9"/>
  <c r="E210" i="9"/>
  <c r="F208" i="9"/>
  <c r="E208" i="9"/>
  <c r="F207" i="9"/>
  <c r="E207" i="9"/>
  <c r="F205" i="9"/>
  <c r="E205" i="9"/>
  <c r="F204" i="9"/>
  <c r="E204" i="9"/>
  <c r="F202" i="9"/>
  <c r="E202" i="9"/>
  <c r="F200" i="9"/>
  <c r="E200" i="9"/>
  <c r="F199" i="9"/>
  <c r="E199" i="9"/>
  <c r="F198" i="9"/>
  <c r="E198" i="9"/>
  <c r="F197" i="9"/>
  <c r="E197" i="9"/>
  <c r="F196" i="9"/>
  <c r="E196" i="9"/>
  <c r="F195" i="9"/>
  <c r="E195" i="9"/>
  <c r="F193" i="9"/>
  <c r="E193" i="9"/>
  <c r="F192" i="9"/>
  <c r="E192" i="9"/>
  <c r="F191" i="9"/>
  <c r="E191" i="9"/>
  <c r="F190" i="9"/>
  <c r="E190" i="9"/>
  <c r="F189" i="9"/>
  <c r="E189" i="9"/>
  <c r="F188" i="9"/>
  <c r="E188" i="9"/>
  <c r="F182" i="9"/>
  <c r="E182" i="9"/>
  <c r="F181" i="9"/>
  <c r="E181" i="9"/>
  <c r="F180" i="9"/>
  <c r="E180" i="9"/>
  <c r="F177" i="9"/>
  <c r="E177" i="9"/>
  <c r="F176" i="9"/>
  <c r="E176" i="9"/>
  <c r="F174" i="9"/>
  <c r="E174" i="9"/>
  <c r="F173" i="9"/>
  <c r="E173" i="9"/>
  <c r="F171" i="9"/>
  <c r="E171" i="9"/>
  <c r="F170" i="9"/>
  <c r="E170" i="9"/>
  <c r="F168" i="9"/>
  <c r="E168" i="9"/>
  <c r="F167" i="9"/>
  <c r="E167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6" i="9"/>
  <c r="E156" i="9"/>
  <c r="F155" i="9"/>
  <c r="E155" i="9"/>
  <c r="F154" i="9"/>
  <c r="E154" i="9"/>
  <c r="F153" i="9"/>
  <c r="E153" i="9"/>
  <c r="F151" i="9"/>
  <c r="E151" i="9"/>
  <c r="F150" i="9"/>
  <c r="E150" i="9"/>
  <c r="F149" i="9"/>
  <c r="E149" i="9"/>
  <c r="F148" i="9"/>
  <c r="E148" i="9"/>
  <c r="F147" i="9"/>
  <c r="E147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5" i="9"/>
  <c r="E135" i="9"/>
  <c r="F134" i="9"/>
  <c r="E134" i="9"/>
  <c r="F133" i="9"/>
  <c r="E133" i="9"/>
  <c r="F132" i="9"/>
  <c r="E132" i="9"/>
  <c r="F131" i="9"/>
  <c r="E131" i="9"/>
  <c r="F129" i="9"/>
  <c r="E129" i="9"/>
  <c r="F128" i="9"/>
  <c r="E128" i="9"/>
  <c r="F126" i="9"/>
  <c r="E126" i="9"/>
  <c r="F125" i="9"/>
  <c r="E125" i="9"/>
  <c r="F123" i="9"/>
  <c r="E123" i="9"/>
  <c r="F122" i="9"/>
  <c r="E122" i="9"/>
  <c r="F121" i="9"/>
  <c r="E121" i="9"/>
  <c r="F120" i="9"/>
  <c r="E120" i="9"/>
  <c r="F119" i="9"/>
  <c r="E119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0" i="9"/>
  <c r="E110" i="9"/>
  <c r="F108" i="9"/>
  <c r="E108" i="9"/>
  <c r="F107" i="9"/>
  <c r="E107" i="9"/>
  <c r="F105" i="9"/>
  <c r="E105" i="9"/>
  <c r="F104" i="9"/>
  <c r="E104" i="9"/>
  <c r="F102" i="9"/>
  <c r="E102" i="9"/>
  <c r="F101" i="9"/>
  <c r="E101" i="9"/>
  <c r="F100" i="9"/>
  <c r="E100" i="9"/>
  <c r="F99" i="9"/>
  <c r="E99" i="9"/>
  <c r="F98" i="9"/>
  <c r="E98" i="9"/>
  <c r="F97" i="9"/>
  <c r="E97" i="9"/>
  <c r="F95" i="9"/>
  <c r="E95" i="9"/>
  <c r="F93" i="9"/>
  <c r="E93" i="9"/>
  <c r="F92" i="9"/>
  <c r="E92" i="9"/>
  <c r="F91" i="9"/>
  <c r="E91" i="9"/>
  <c r="F90" i="9"/>
  <c r="E90" i="9"/>
  <c r="F89" i="9"/>
  <c r="E89" i="9"/>
  <c r="F88" i="9"/>
  <c r="E88" i="9"/>
  <c r="F86" i="9"/>
  <c r="E86" i="9"/>
  <c r="F84" i="9"/>
  <c r="E84" i="9"/>
  <c r="F83" i="9"/>
  <c r="E83" i="9"/>
  <c r="F82" i="9"/>
  <c r="E82" i="9"/>
  <c r="F81" i="9"/>
  <c r="E81" i="9"/>
  <c r="F79" i="9"/>
  <c r="E79" i="9"/>
  <c r="F78" i="9"/>
  <c r="E78" i="9"/>
  <c r="F77" i="9"/>
  <c r="E77" i="9"/>
  <c r="F76" i="9"/>
  <c r="E76" i="9"/>
  <c r="F74" i="9"/>
  <c r="E74" i="9"/>
  <c r="F73" i="9"/>
  <c r="E73" i="9"/>
  <c r="F72" i="9"/>
  <c r="E72" i="9"/>
  <c r="F70" i="9"/>
  <c r="E70" i="9"/>
  <c r="F69" i="9"/>
  <c r="E69" i="9"/>
  <c r="F68" i="9"/>
  <c r="E68" i="9"/>
  <c r="F66" i="9"/>
  <c r="E66" i="9"/>
  <c r="F65" i="9"/>
  <c r="E65" i="9"/>
  <c r="F64" i="9"/>
  <c r="E64" i="9"/>
  <c r="F63" i="9"/>
  <c r="E63" i="9"/>
  <c r="F61" i="9"/>
  <c r="E61" i="9"/>
  <c r="F60" i="9"/>
  <c r="E60" i="9"/>
  <c r="F59" i="9"/>
  <c r="E59" i="9"/>
  <c r="F58" i="9"/>
  <c r="E58" i="9"/>
  <c r="F56" i="9"/>
  <c r="E56" i="9"/>
  <c r="F55" i="9"/>
  <c r="E55" i="9"/>
  <c r="F53" i="9"/>
  <c r="E53" i="9"/>
  <c r="F51" i="9"/>
  <c r="E51" i="9"/>
  <c r="F50" i="9"/>
  <c r="E50" i="9"/>
  <c r="F49" i="9"/>
  <c r="E49" i="9"/>
  <c r="F48" i="9"/>
  <c r="E48" i="9"/>
  <c r="F46" i="9"/>
  <c r="E46" i="9"/>
  <c r="F45" i="9"/>
  <c r="E45" i="9"/>
  <c r="F43" i="9"/>
  <c r="E43" i="9"/>
  <c r="F41" i="9"/>
  <c r="E41" i="9"/>
  <c r="F40" i="9"/>
  <c r="E40" i="9"/>
  <c r="F39" i="9"/>
  <c r="E39" i="9"/>
  <c r="F38" i="9"/>
  <c r="E38" i="9"/>
  <c r="F37" i="9"/>
  <c r="E37" i="9"/>
  <c r="F35" i="9"/>
  <c r="E35" i="9"/>
  <c r="F34" i="9"/>
  <c r="E34" i="9"/>
  <c r="F33" i="9"/>
  <c r="E33" i="9"/>
  <c r="F32" i="9"/>
  <c r="E32" i="9"/>
  <c r="F31" i="9"/>
  <c r="E31" i="9"/>
  <c r="F29" i="9"/>
  <c r="E29" i="9"/>
  <c r="F28" i="9"/>
  <c r="E28" i="9"/>
  <c r="F27" i="9"/>
  <c r="E27" i="9"/>
  <c r="F25" i="9"/>
  <c r="E25" i="9"/>
  <c r="F23" i="9"/>
  <c r="E23" i="9"/>
  <c r="F22" i="9"/>
  <c r="E22" i="9"/>
  <c r="F21" i="9"/>
  <c r="E21" i="9"/>
  <c r="F20" i="9"/>
  <c r="E20" i="9"/>
  <c r="F19" i="9"/>
  <c r="E19" i="9"/>
  <c r="F17" i="9"/>
  <c r="E17" i="9"/>
  <c r="F16" i="9"/>
  <c r="E16" i="9"/>
  <c r="F15" i="9"/>
  <c r="E15" i="9"/>
  <c r="F14" i="9"/>
  <c r="E14" i="9"/>
  <c r="F13" i="9"/>
  <c r="E13" i="9"/>
  <c r="F12" i="9"/>
  <c r="E12" i="9"/>
  <c r="F164" i="12"/>
  <c r="E164" i="4"/>
  <c r="E280" i="4"/>
  <c r="E279" i="4" s="1"/>
  <c r="E277" i="4"/>
  <c r="E276" i="4" s="1"/>
  <c r="E274" i="4"/>
  <c r="E272" i="4"/>
  <c r="E265" i="4"/>
  <c r="E264" i="4" s="1"/>
  <c r="E263" i="4" s="1"/>
  <c r="E262" i="4" s="1"/>
  <c r="E260" i="4"/>
  <c r="E259" i="4" s="1"/>
  <c r="E258" i="4" s="1"/>
  <c r="E257" i="4" s="1"/>
  <c r="E255" i="4"/>
  <c r="E253" i="4"/>
  <c r="E250" i="4"/>
  <c r="E248" i="4"/>
  <c r="E241" i="4"/>
  <c r="E240" i="4" s="1"/>
  <c r="E239" i="4" s="1"/>
  <c r="E238" i="4" s="1"/>
  <c r="E237" i="4" s="1"/>
  <c r="E236" i="4" s="1"/>
  <c r="E233" i="4"/>
  <c r="E232" i="4"/>
  <c r="E230" i="4"/>
  <c r="E229" i="4"/>
  <c r="E227" i="4"/>
  <c r="E225" i="4"/>
  <c r="E224" i="4" s="1"/>
  <c r="E223" i="4" s="1"/>
  <c r="E222" i="4" s="1"/>
  <c r="E221" i="4" s="1"/>
  <c r="E220" i="4" s="1"/>
  <c r="E218" i="4"/>
  <c r="E217" i="4" s="1"/>
  <c r="E216" i="4" s="1"/>
  <c r="E215" i="4" s="1"/>
  <c r="E214" i="4" s="1"/>
  <c r="E213" i="4" s="1"/>
  <c r="E211" i="4"/>
  <c r="E210" i="4" s="1"/>
  <c r="E209" i="4" s="1"/>
  <c r="E208" i="4" s="1"/>
  <c r="E206" i="4"/>
  <c r="E205" i="4" s="1"/>
  <c r="E204" i="4" s="1"/>
  <c r="E202" i="4"/>
  <c r="E201" i="4" s="1"/>
  <c r="E200" i="4" s="1"/>
  <c r="E199" i="4" s="1"/>
  <c r="E197" i="4"/>
  <c r="E196" i="4" s="1"/>
  <c r="E194" i="4"/>
  <c r="E193" i="4" s="1"/>
  <c r="E191" i="4"/>
  <c r="E190" i="4" s="1"/>
  <c r="E188" i="4"/>
  <c r="E187" i="4" s="1"/>
  <c r="E185" i="4"/>
  <c r="E184" i="4" s="1"/>
  <c r="E182" i="4"/>
  <c r="E181" i="4" s="1"/>
  <c r="E179" i="4"/>
  <c r="E178" i="4" s="1"/>
  <c r="E173" i="4"/>
  <c r="E171" i="4"/>
  <c r="E170" i="4"/>
  <c r="E169" i="4" s="1"/>
  <c r="E168" i="4" s="1"/>
  <c r="E166" i="4"/>
  <c r="E165" i="4"/>
  <c r="E163" i="4" s="1"/>
  <c r="E162" i="4" s="1"/>
  <c r="E160" i="4"/>
  <c r="E159" i="4" s="1"/>
  <c r="E152" i="4" s="1"/>
  <c r="E157" i="4"/>
  <c r="E156" i="4" s="1"/>
  <c r="E154" i="4"/>
  <c r="E153" i="4" s="1"/>
  <c r="E147" i="4"/>
  <c r="E146" i="4" s="1"/>
  <c r="E144" i="4"/>
  <c r="E143" i="4" s="1"/>
  <c r="E138" i="4"/>
  <c r="E137" i="4" s="1"/>
  <c r="E135" i="4"/>
  <c r="E134" i="4" s="1"/>
  <c r="E132" i="4"/>
  <c r="E131" i="4" s="1"/>
  <c r="E129" i="4"/>
  <c r="E128" i="4"/>
  <c r="E123" i="4"/>
  <c r="E122" i="4" s="1"/>
  <c r="E121" i="4" s="1"/>
  <c r="E120" i="4" s="1"/>
  <c r="E119" i="4" s="1"/>
  <c r="E116" i="4"/>
  <c r="E114" i="4"/>
  <c r="E113" i="4"/>
  <c r="E111" i="4"/>
  <c r="E110" i="4"/>
  <c r="E108" i="4"/>
  <c r="E107" i="4"/>
  <c r="E105" i="4"/>
  <c r="E104" i="4"/>
  <c r="E103" i="4" s="1"/>
  <c r="E102" i="4" s="1"/>
  <c r="E101" i="4" s="1"/>
  <c r="E100" i="4" s="1"/>
  <c r="E98" i="4"/>
  <c r="E96" i="4"/>
  <c r="E89" i="4"/>
  <c r="E87" i="4"/>
  <c r="E86" i="4" s="1"/>
  <c r="E84" i="4"/>
  <c r="E83" i="4" s="1"/>
  <c r="E79" i="4"/>
  <c r="E78" i="4" s="1"/>
  <c r="E77" i="4" s="1"/>
  <c r="E76" i="4" s="1"/>
  <c r="E74" i="4"/>
  <c r="E73" i="4"/>
  <c r="E72" i="4" s="1"/>
  <c r="E70" i="4"/>
  <c r="E69" i="4" s="1"/>
  <c r="E68" i="4"/>
  <c r="E66" i="4"/>
  <c r="E65" i="4"/>
  <c r="E64" i="4" s="1"/>
  <c r="E63" i="4" s="1"/>
  <c r="E61" i="4"/>
  <c r="E60" i="4"/>
  <c r="E59" i="4" s="1"/>
  <c r="E58" i="4" s="1"/>
  <c r="E56" i="4"/>
  <c r="E55" i="4" s="1"/>
  <c r="E53" i="4"/>
  <c r="E51" i="4"/>
  <c r="E46" i="4"/>
  <c r="E45" i="4" s="1"/>
  <c r="E43" i="4"/>
  <c r="E41" i="4"/>
  <c r="E40" i="4" s="1"/>
  <c r="E35" i="4"/>
  <c r="E34" i="4" s="1"/>
  <c r="E33" i="4" s="1"/>
  <c r="E32" i="4" s="1"/>
  <c r="E31" i="4" s="1"/>
  <c r="E29" i="4"/>
  <c r="E28" i="4" s="1"/>
  <c r="E27" i="4" s="1"/>
  <c r="E25" i="4"/>
  <c r="E23" i="4"/>
  <c r="E22" i="4" s="1"/>
  <c r="E21" i="4" s="1"/>
  <c r="E20" i="4" s="1"/>
  <c r="E17" i="4"/>
  <c r="E16" i="4" s="1"/>
  <c r="E15" i="4" s="1"/>
  <c r="E14" i="4" s="1"/>
  <c r="E82" i="4" l="1"/>
  <c r="E81" i="4" s="1"/>
  <c r="E177" i="4"/>
  <c r="E176" i="4" s="1"/>
  <c r="E252" i="4"/>
  <c r="E271" i="4"/>
  <c r="E270" i="4" s="1"/>
  <c r="E269" i="4" s="1"/>
  <c r="E268" i="4" s="1"/>
  <c r="E267" i="4" s="1"/>
  <c r="E19" i="4"/>
  <c r="E50" i="4"/>
  <c r="E49" i="4" s="1"/>
  <c r="E48" i="4" s="1"/>
  <c r="E95" i="4"/>
  <c r="E94" i="4" s="1"/>
  <c r="E93" i="4" s="1"/>
  <c r="E92" i="4" s="1"/>
  <c r="E91" i="4" s="1"/>
  <c r="E142" i="4"/>
  <c r="E141" i="4" s="1"/>
  <c r="E140" i="4" s="1"/>
  <c r="E151" i="4"/>
  <c r="E150" i="4" s="1"/>
  <c r="E247" i="4"/>
  <c r="E246" i="4" s="1"/>
  <c r="E245" i="4" s="1"/>
  <c r="E244" i="4" s="1"/>
  <c r="E243" i="4" s="1"/>
  <c r="E235" i="4" s="1"/>
  <c r="E127" i="4"/>
  <c r="E126" i="4" s="1"/>
  <c r="E125" i="4" s="1"/>
  <c r="E118" i="4"/>
  <c r="E39" i="4"/>
  <c r="E38" i="4" s="1"/>
  <c r="E175" i="4"/>
  <c r="E149" i="4" s="1"/>
  <c r="F84" i="12"/>
  <c r="F83" i="12" s="1"/>
  <c r="E37" i="4" l="1"/>
  <c r="E13" i="4" s="1"/>
  <c r="E12" i="4"/>
  <c r="G57" i="13" l="1"/>
  <c r="G56" i="13" s="1"/>
  <c r="G54" i="13"/>
  <c r="G52" i="13"/>
  <c r="F57" i="13"/>
  <c r="F56" i="13" s="1"/>
  <c r="F54" i="13"/>
  <c r="F52" i="13"/>
  <c r="F51" i="13" l="1"/>
  <c r="G51" i="13"/>
  <c r="G50" i="13" s="1"/>
  <c r="G49" i="13" s="1"/>
  <c r="F50" i="13"/>
  <c r="F49" i="13" s="1"/>
  <c r="D132" i="6" l="1"/>
  <c r="D131" i="6" s="1"/>
  <c r="D130" i="6" s="1"/>
  <c r="F206" i="12" l="1"/>
  <c r="F205" i="12" s="1"/>
  <c r="F204" i="12" s="1"/>
  <c r="F53" i="12" l="1"/>
  <c r="F51" i="12"/>
  <c r="F50" i="12" l="1"/>
  <c r="E193" i="11"/>
  <c r="D193" i="11"/>
  <c r="D217" i="6" l="1"/>
  <c r="G87" i="13" l="1"/>
  <c r="F87" i="13"/>
  <c r="F89" i="12" l="1"/>
  <c r="E208" i="11" l="1"/>
  <c r="E206" i="11"/>
  <c r="E201" i="11"/>
  <c r="E200" i="11" s="1"/>
  <c r="E199" i="11" s="1"/>
  <c r="E197" i="11"/>
  <c r="E196" i="11" s="1"/>
  <c r="E195" i="11" s="1"/>
  <c r="E191" i="11"/>
  <c r="E188" i="11"/>
  <c r="E186" i="11"/>
  <c r="E181" i="11"/>
  <c r="E180" i="11" s="1"/>
  <c r="E178" i="11"/>
  <c r="E177" i="11" s="1"/>
  <c r="E170" i="11"/>
  <c r="E169" i="11" s="1"/>
  <c r="E167" i="11"/>
  <c r="E166" i="11" s="1"/>
  <c r="E162" i="11"/>
  <c r="E161" i="11" s="1"/>
  <c r="E159" i="11"/>
  <c r="E158" i="11" s="1"/>
  <c r="E154" i="11"/>
  <c r="E153" i="11" s="1"/>
  <c r="E152" i="11" s="1"/>
  <c r="E150" i="11"/>
  <c r="E149" i="11" s="1"/>
  <c r="E148" i="11" s="1"/>
  <c r="E146" i="11"/>
  <c r="E145" i="11" s="1"/>
  <c r="E144" i="11" s="1"/>
  <c r="E141" i="11"/>
  <c r="E140" i="11" s="1"/>
  <c r="E138" i="11"/>
  <c r="E137" i="11" s="1"/>
  <c r="E135" i="11"/>
  <c r="E134" i="11" s="1"/>
  <c r="E130" i="11"/>
  <c r="E129" i="11" s="1"/>
  <c r="E128" i="11" s="1"/>
  <c r="E127" i="11" s="1"/>
  <c r="E121" i="11"/>
  <c r="E120" i="11" s="1"/>
  <c r="E119" i="11" s="1"/>
  <c r="E116" i="11"/>
  <c r="E115" i="11" s="1"/>
  <c r="E113" i="11"/>
  <c r="E112" i="11" s="1"/>
  <c r="E110" i="11"/>
  <c r="E109" i="11" s="1"/>
  <c r="E107" i="11"/>
  <c r="E106" i="11" s="1"/>
  <c r="E104" i="11"/>
  <c r="E103" i="11" s="1"/>
  <c r="E101" i="11"/>
  <c r="E99" i="11"/>
  <c r="E94" i="11"/>
  <c r="E93" i="11" s="1"/>
  <c r="E91" i="11"/>
  <c r="E90" i="11" s="1"/>
  <c r="E88" i="11"/>
  <c r="E86" i="11"/>
  <c r="E81" i="11"/>
  <c r="E80" i="11" s="1"/>
  <c r="E78" i="11"/>
  <c r="E77" i="11" s="1"/>
  <c r="E75" i="11"/>
  <c r="E73" i="11"/>
  <c r="E68" i="11"/>
  <c r="E67" i="11" s="1"/>
  <c r="E65" i="11"/>
  <c r="E63" i="11"/>
  <c r="E60" i="11"/>
  <c r="E59" i="11" s="1"/>
  <c r="E57" i="11"/>
  <c r="E55" i="11"/>
  <c r="E52" i="11"/>
  <c r="E51" i="11" s="1"/>
  <c r="E49" i="11"/>
  <c r="E48" i="11" s="1"/>
  <c r="E44" i="11"/>
  <c r="E43" i="11" s="1"/>
  <c r="E41" i="11"/>
  <c r="E40" i="11" s="1"/>
  <c r="E38" i="11"/>
  <c r="E36" i="11"/>
  <c r="E31" i="11"/>
  <c r="E30" i="11" s="1"/>
  <c r="E26" i="11"/>
  <c r="E24" i="11"/>
  <c r="E21" i="11"/>
  <c r="E19" i="11"/>
  <c r="D208" i="11"/>
  <c r="D206" i="11"/>
  <c r="D201" i="11"/>
  <c r="D200" i="11" s="1"/>
  <c r="D199" i="11" s="1"/>
  <c r="D197" i="11"/>
  <c r="D196" i="11" s="1"/>
  <c r="D195" i="11" s="1"/>
  <c r="D191" i="11"/>
  <c r="D188" i="11"/>
  <c r="D186" i="11"/>
  <c r="D181" i="11"/>
  <c r="D180" i="11" s="1"/>
  <c r="D178" i="11"/>
  <c r="D177" i="11" s="1"/>
  <c r="D170" i="11"/>
  <c r="D169" i="11" s="1"/>
  <c r="D167" i="11"/>
  <c r="D166" i="11" s="1"/>
  <c r="D165" i="11" s="1"/>
  <c r="D162" i="11"/>
  <c r="D161" i="11" s="1"/>
  <c r="D159" i="11"/>
  <c r="D158" i="11" s="1"/>
  <c r="D154" i="11"/>
  <c r="D153" i="11" s="1"/>
  <c r="D152" i="11" s="1"/>
  <c r="D150" i="11"/>
  <c r="D149" i="11" s="1"/>
  <c r="D148" i="11" s="1"/>
  <c r="D146" i="11"/>
  <c r="D145" i="11" s="1"/>
  <c r="D144" i="11" s="1"/>
  <c r="D141" i="11"/>
  <c r="D140" i="11" s="1"/>
  <c r="D138" i="11"/>
  <c r="D137" i="11" s="1"/>
  <c r="D135" i="11"/>
  <c r="D134" i="11" s="1"/>
  <c r="D130" i="11"/>
  <c r="D129" i="11" s="1"/>
  <c r="D128" i="11" s="1"/>
  <c r="D127" i="11" s="1"/>
  <c r="D121" i="11"/>
  <c r="D120" i="11" s="1"/>
  <c r="D119" i="11" s="1"/>
  <c r="D116" i="11"/>
  <c r="D115" i="11" s="1"/>
  <c r="D113" i="11"/>
  <c r="D112" i="11" s="1"/>
  <c r="D110" i="11"/>
  <c r="D109" i="11" s="1"/>
  <c r="D107" i="11"/>
  <c r="D106" i="11" s="1"/>
  <c r="D104" i="11"/>
  <c r="D103" i="11" s="1"/>
  <c r="D101" i="11"/>
  <c r="D99" i="11"/>
  <c r="D94" i="11"/>
  <c r="D93" i="11" s="1"/>
  <c r="D91" i="11"/>
  <c r="D90" i="11" s="1"/>
  <c r="D88" i="11"/>
  <c r="D86" i="11"/>
  <c r="D81" i="11"/>
  <c r="D80" i="11" s="1"/>
  <c r="D78" i="11"/>
  <c r="D77" i="11" s="1"/>
  <c r="D75" i="11"/>
  <c r="D73" i="11"/>
  <c r="D68" i="11"/>
  <c r="D67" i="11" s="1"/>
  <c r="D65" i="11"/>
  <c r="D63" i="11"/>
  <c r="D60" i="11"/>
  <c r="D59" i="11" s="1"/>
  <c r="D57" i="11"/>
  <c r="D55" i="11"/>
  <c r="D52" i="11"/>
  <c r="D51" i="11" s="1"/>
  <c r="D49" i="11"/>
  <c r="D48" i="11" s="1"/>
  <c r="D44" i="11"/>
  <c r="D43" i="11" s="1"/>
  <c r="D41" i="11"/>
  <c r="D40" i="11" s="1"/>
  <c r="D38" i="11"/>
  <c r="D36" i="11"/>
  <c r="D31" i="11"/>
  <c r="D30" i="11" s="1"/>
  <c r="D26" i="11"/>
  <c r="D24" i="11"/>
  <c r="D21" i="11"/>
  <c r="D19" i="11"/>
  <c r="D175" i="6"/>
  <c r="D174" i="6" s="1"/>
  <c r="D172" i="6"/>
  <c r="D171" i="6" s="1"/>
  <c r="E165" i="11" l="1"/>
  <c r="E176" i="11"/>
  <c r="E175" i="11" s="1"/>
  <c r="D133" i="11"/>
  <c r="E133" i="11"/>
  <c r="E132" i="11" s="1"/>
  <c r="E85" i="11"/>
  <c r="E72" i="11"/>
  <c r="E71" i="11" s="1"/>
  <c r="E70" i="11" s="1"/>
  <c r="D72" i="11"/>
  <c r="D71" i="11" s="1"/>
  <c r="D70" i="11" s="1"/>
  <c r="D85" i="11"/>
  <c r="D84" i="11" s="1"/>
  <c r="D83" i="11" s="1"/>
  <c r="D176" i="11"/>
  <c r="D175" i="11" s="1"/>
  <c r="D157" i="11"/>
  <c r="D156" i="11" s="1"/>
  <c r="E157" i="11"/>
  <c r="E156" i="11" s="1"/>
  <c r="D170" i="6"/>
  <c r="D98" i="11"/>
  <c r="E190" i="11"/>
  <c r="D205" i="11"/>
  <c r="D204" i="11" s="1"/>
  <c r="D203" i="11" s="1"/>
  <c r="E205" i="11"/>
  <c r="E204" i="11" s="1"/>
  <c r="E203" i="11" s="1"/>
  <c r="D54" i="11"/>
  <c r="E54" i="11"/>
  <c r="E18" i="11"/>
  <c r="D190" i="11"/>
  <c r="E84" i="11"/>
  <c r="E83" i="11" s="1"/>
  <c r="D18" i="11"/>
  <c r="D23" i="11"/>
  <c r="D185" i="11"/>
  <c r="E98" i="11"/>
  <c r="E185" i="11"/>
  <c r="E143" i="11"/>
  <c r="D143" i="11"/>
  <c r="D62" i="11"/>
  <c r="E23" i="11"/>
  <c r="E62" i="11"/>
  <c r="E35" i="11"/>
  <c r="E34" i="11" s="1"/>
  <c r="E33" i="11" s="1"/>
  <c r="D35" i="11"/>
  <c r="D34" i="11" s="1"/>
  <c r="D33" i="11" s="1"/>
  <c r="D132" i="11"/>
  <c r="D44" i="6"/>
  <c r="D43" i="6" s="1"/>
  <c r="D26" i="6"/>
  <c r="G234" i="13"/>
  <c r="G233" i="13" s="1"/>
  <c r="G232" i="13" s="1"/>
  <c r="G231" i="13" s="1"/>
  <c r="F234" i="13"/>
  <c r="F233" i="13" s="1"/>
  <c r="F232" i="13" s="1"/>
  <c r="F231" i="13" s="1"/>
  <c r="F265" i="12"/>
  <c r="F264" i="12" s="1"/>
  <c r="F263" i="12" s="1"/>
  <c r="F262" i="12" s="1"/>
  <c r="E97" i="11" l="1"/>
  <c r="E96" i="11" s="1"/>
  <c r="D97" i="11"/>
  <c r="D96" i="11" s="1"/>
  <c r="E47" i="11"/>
  <c r="D47" i="11"/>
  <c r="E17" i="11"/>
  <c r="E16" i="11" s="1"/>
  <c r="E29" i="11"/>
  <c r="E28" i="11" s="1"/>
  <c r="D29" i="11"/>
  <c r="D28" i="11" s="1"/>
  <c r="D17" i="11"/>
  <c r="D16" i="11" s="1"/>
  <c r="D184" i="11"/>
  <c r="D183" i="11" s="1"/>
  <c r="E184" i="11"/>
  <c r="E183" i="11" s="1"/>
  <c r="E46" i="11"/>
  <c r="D46" i="11"/>
  <c r="E164" i="11"/>
  <c r="D164" i="11"/>
  <c r="G249" i="13"/>
  <c r="G248" i="13" s="1"/>
  <c r="G246" i="13"/>
  <c r="G245" i="13" s="1"/>
  <c r="G243" i="13"/>
  <c r="G241" i="13"/>
  <c r="G229" i="13"/>
  <c r="G228" i="13" s="1"/>
  <c r="G227" i="13" s="1"/>
  <c r="G224" i="13"/>
  <c r="G222" i="13"/>
  <c r="G219" i="13"/>
  <c r="G217" i="13"/>
  <c r="G209" i="13"/>
  <c r="G208" i="13" s="1"/>
  <c r="G206" i="13"/>
  <c r="G205" i="13" s="1"/>
  <c r="G203" i="13"/>
  <c r="G201" i="13"/>
  <c r="G200" i="13" s="1"/>
  <c r="G194" i="13"/>
  <c r="G193" i="13" s="1"/>
  <c r="G192" i="13" s="1"/>
  <c r="G183" i="13"/>
  <c r="G182" i="13" s="1"/>
  <c r="G181" i="13" s="1"/>
  <c r="G178" i="13"/>
  <c r="G177" i="13" s="1"/>
  <c r="G175" i="13"/>
  <c r="G174" i="13" s="1"/>
  <c r="G172" i="13"/>
  <c r="G171" i="13" s="1"/>
  <c r="G169" i="13"/>
  <c r="G168" i="13" s="1"/>
  <c r="G166" i="13"/>
  <c r="G165" i="13" s="1"/>
  <c r="G163" i="13"/>
  <c r="G162" i="13" s="1"/>
  <c r="G157" i="13"/>
  <c r="G156" i="13" s="1"/>
  <c r="G152" i="13"/>
  <c r="G151" i="13" s="1"/>
  <c r="G150" i="13" s="1"/>
  <c r="G146" i="13"/>
  <c r="G145" i="13" s="1"/>
  <c r="G143" i="13"/>
  <c r="G142" i="13" s="1"/>
  <c r="G136" i="13"/>
  <c r="G135" i="13" s="1"/>
  <c r="G134" i="13" s="1"/>
  <c r="G130" i="13"/>
  <c r="G129" i="13" s="1"/>
  <c r="G127" i="13"/>
  <c r="G126" i="13" s="1"/>
  <c r="G124" i="13"/>
  <c r="G123" i="13" s="1"/>
  <c r="G118" i="13"/>
  <c r="G117" i="13" s="1"/>
  <c r="G116" i="13" s="1"/>
  <c r="G115" i="13" s="1"/>
  <c r="G114" i="13" s="1"/>
  <c r="D24" i="10" s="1"/>
  <c r="G111" i="13"/>
  <c r="G109" i="13"/>
  <c r="G106" i="13"/>
  <c r="G105" i="13" s="1"/>
  <c r="G103" i="13"/>
  <c r="G102" i="13" s="1"/>
  <c r="G96" i="13"/>
  <c r="G94" i="13"/>
  <c r="G85" i="13"/>
  <c r="G80" i="13"/>
  <c r="G79" i="13" s="1"/>
  <c r="G78" i="13" s="1"/>
  <c r="G77" i="13" s="1"/>
  <c r="G75" i="13"/>
  <c r="G74" i="13" s="1"/>
  <c r="G73" i="13" s="1"/>
  <c r="G71" i="13"/>
  <c r="G70" i="13" s="1"/>
  <c r="G69" i="13" s="1"/>
  <c r="G67" i="13"/>
  <c r="G66" i="13" s="1"/>
  <c r="G65" i="13" s="1"/>
  <c r="G62" i="13"/>
  <c r="G61" i="13" s="1"/>
  <c r="G60" i="13" s="1"/>
  <c r="G59" i="13" s="1"/>
  <c r="G47" i="13"/>
  <c r="G46" i="13" s="1"/>
  <c r="G44" i="13"/>
  <c r="G42" i="13"/>
  <c r="G36" i="13"/>
  <c r="G35" i="13" s="1"/>
  <c r="G34" i="13" s="1"/>
  <c r="G33" i="13" s="1"/>
  <c r="G32" i="13" s="1"/>
  <c r="D17" i="10" s="1"/>
  <c r="G30" i="13"/>
  <c r="G29" i="13" s="1"/>
  <c r="G28" i="13" s="1"/>
  <c r="G26" i="13"/>
  <c r="G24" i="13"/>
  <c r="G18" i="13"/>
  <c r="G17" i="13" s="1"/>
  <c r="G16" i="13" s="1"/>
  <c r="G15" i="13" s="1"/>
  <c r="D15" i="10" s="1"/>
  <c r="F249" i="13"/>
  <c r="F248" i="13" s="1"/>
  <c r="F246" i="13"/>
  <c r="F245" i="13" s="1"/>
  <c r="F243" i="13"/>
  <c r="F241" i="13"/>
  <c r="F229" i="13"/>
  <c r="F228" i="13" s="1"/>
  <c r="F227" i="13" s="1"/>
  <c r="F224" i="13"/>
  <c r="F222" i="13"/>
  <c r="F219" i="13"/>
  <c r="F217" i="13"/>
  <c r="F209" i="13"/>
  <c r="F208" i="13" s="1"/>
  <c r="F206" i="13"/>
  <c r="F205" i="13" s="1"/>
  <c r="F203" i="13"/>
  <c r="F201" i="13"/>
  <c r="F194" i="13"/>
  <c r="F193" i="13" s="1"/>
  <c r="F192" i="13" s="1"/>
  <c r="F183" i="13"/>
  <c r="F182" i="13" s="1"/>
  <c r="F181" i="13" s="1"/>
  <c r="F178" i="13"/>
  <c r="F177" i="13" s="1"/>
  <c r="F175" i="13"/>
  <c r="F174" i="13" s="1"/>
  <c r="F172" i="13"/>
  <c r="F171" i="13" s="1"/>
  <c r="F169" i="13"/>
  <c r="F168" i="13" s="1"/>
  <c r="F166" i="13"/>
  <c r="F165" i="13" s="1"/>
  <c r="F163" i="13"/>
  <c r="F162" i="13" s="1"/>
  <c r="F157" i="13"/>
  <c r="F156" i="13" s="1"/>
  <c r="F152" i="13"/>
  <c r="F151" i="13" s="1"/>
  <c r="F150" i="13" s="1"/>
  <c r="F146" i="13"/>
  <c r="F145" i="13" s="1"/>
  <c r="F143" i="13"/>
  <c r="F142" i="13" s="1"/>
  <c r="F136" i="13"/>
  <c r="F135" i="13" s="1"/>
  <c r="F134" i="13" s="1"/>
  <c r="F130" i="13"/>
  <c r="F129" i="13" s="1"/>
  <c r="F127" i="13"/>
  <c r="F126" i="13" s="1"/>
  <c r="F124" i="13"/>
  <c r="F123" i="13" s="1"/>
  <c r="F118" i="13"/>
  <c r="F117" i="13" s="1"/>
  <c r="F116" i="13" s="1"/>
  <c r="F115" i="13" s="1"/>
  <c r="F114" i="13" s="1"/>
  <c r="C24" i="10" s="1"/>
  <c r="F111" i="13"/>
  <c r="F109" i="13"/>
  <c r="F106" i="13"/>
  <c r="F105" i="13" s="1"/>
  <c r="F103" i="13"/>
  <c r="F102" i="13" s="1"/>
  <c r="F96" i="13"/>
  <c r="F94" i="13"/>
  <c r="F85" i="13"/>
  <c r="F80" i="13"/>
  <c r="F79" i="13" s="1"/>
  <c r="F78" i="13" s="1"/>
  <c r="F77" i="13" s="1"/>
  <c r="F75" i="13"/>
  <c r="F74" i="13" s="1"/>
  <c r="F73" i="13" s="1"/>
  <c r="F71" i="13"/>
  <c r="F70" i="13" s="1"/>
  <c r="F69" i="13" s="1"/>
  <c r="F67" i="13"/>
  <c r="F66" i="13" s="1"/>
  <c r="F65" i="13" s="1"/>
  <c r="F62" i="13"/>
  <c r="F61" i="13" s="1"/>
  <c r="F60" i="13" s="1"/>
  <c r="F59" i="13" s="1"/>
  <c r="F47" i="13"/>
  <c r="F46" i="13" s="1"/>
  <c r="F44" i="13"/>
  <c r="F42" i="13"/>
  <c r="F36" i="13"/>
  <c r="F35" i="13" s="1"/>
  <c r="F34" i="13" s="1"/>
  <c r="F33" i="13" s="1"/>
  <c r="F32" i="13" s="1"/>
  <c r="C17" i="10" s="1"/>
  <c r="F30" i="13"/>
  <c r="F29" i="13" s="1"/>
  <c r="F28" i="13" s="1"/>
  <c r="F26" i="13"/>
  <c r="F24" i="13"/>
  <c r="F18" i="13"/>
  <c r="F17" i="13" s="1"/>
  <c r="F16" i="13" s="1"/>
  <c r="F15" i="13" s="1"/>
  <c r="C15" i="10" s="1"/>
  <c r="F255" i="12"/>
  <c r="F123" i="12"/>
  <c r="F122" i="12" s="1"/>
  <c r="F200" i="13" l="1"/>
  <c r="D15" i="11"/>
  <c r="E15" i="11"/>
  <c r="D13" i="11"/>
  <c r="E13" i="11"/>
  <c r="F122" i="13"/>
  <c r="G141" i="13"/>
  <c r="G140" i="13" s="1"/>
  <c r="G139" i="13" s="1"/>
  <c r="D28" i="10" s="1"/>
  <c r="F141" i="13"/>
  <c r="G122" i="13"/>
  <c r="G121" i="13" s="1"/>
  <c r="G120" i="13" s="1"/>
  <c r="D25" i="10" s="1"/>
  <c r="G240" i="13"/>
  <c r="G239" i="13" s="1"/>
  <c r="G238" i="13" s="1"/>
  <c r="G237" i="13" s="1"/>
  <c r="F240" i="13"/>
  <c r="F239" i="13" s="1"/>
  <c r="F238" i="13" s="1"/>
  <c r="F237" i="13" s="1"/>
  <c r="F191" i="13"/>
  <c r="F190" i="13" s="1"/>
  <c r="G191" i="13"/>
  <c r="G190" i="13" s="1"/>
  <c r="G133" i="13"/>
  <c r="G132" i="13" s="1"/>
  <c r="D26" i="10" s="1"/>
  <c r="G149" i="13"/>
  <c r="F149" i="13"/>
  <c r="F133" i="13"/>
  <c r="F132" i="13" s="1"/>
  <c r="C26" i="10" s="1"/>
  <c r="F140" i="13"/>
  <c r="F139" i="13" s="1"/>
  <c r="C28" i="10" s="1"/>
  <c r="F23" i="13"/>
  <c r="F22" i="13" s="1"/>
  <c r="F21" i="13" s="1"/>
  <c r="F20" i="13" s="1"/>
  <c r="C16" i="10" s="1"/>
  <c r="F221" i="13"/>
  <c r="G108" i="13"/>
  <c r="G101" i="13" s="1"/>
  <c r="F41" i="13"/>
  <c r="F40" i="13" s="1"/>
  <c r="F39" i="13" s="1"/>
  <c r="F108" i="13"/>
  <c r="F101" i="13" s="1"/>
  <c r="F199" i="13"/>
  <c r="F198" i="13" s="1"/>
  <c r="F197" i="13" s="1"/>
  <c r="F216" i="13"/>
  <c r="G199" i="13"/>
  <c r="G198" i="13" s="1"/>
  <c r="G197" i="13" s="1"/>
  <c r="F93" i="13"/>
  <c r="F92" i="13" s="1"/>
  <c r="F91" i="13" s="1"/>
  <c r="F90" i="13" s="1"/>
  <c r="G41" i="13"/>
  <c r="G40" i="13" s="1"/>
  <c r="G39" i="13" s="1"/>
  <c r="G93" i="13"/>
  <c r="G92" i="13" s="1"/>
  <c r="G91" i="13" s="1"/>
  <c r="G90" i="13" s="1"/>
  <c r="G221" i="13"/>
  <c r="G226" i="13"/>
  <c r="F121" i="13"/>
  <c r="F120" i="13" s="1"/>
  <c r="C25" i="10" s="1"/>
  <c r="F155" i="13"/>
  <c r="F226" i="13"/>
  <c r="G23" i="13"/>
  <c r="G22" i="13" s="1"/>
  <c r="G21" i="13" s="1"/>
  <c r="G20" i="13" s="1"/>
  <c r="D16" i="10" s="1"/>
  <c r="G216" i="13"/>
  <c r="G84" i="13"/>
  <c r="G83" i="13" s="1"/>
  <c r="G82" i="13" s="1"/>
  <c r="F84" i="13"/>
  <c r="F83" i="13" s="1"/>
  <c r="F82" i="13" s="1"/>
  <c r="F64" i="13"/>
  <c r="G64" i="13"/>
  <c r="F121" i="12"/>
  <c r="F120" i="12" s="1"/>
  <c r="F119" i="12" s="1"/>
  <c r="G155" i="13" l="1"/>
  <c r="G154" i="13" s="1"/>
  <c r="G148" i="13" s="1"/>
  <c r="G161" i="13"/>
  <c r="G160" i="13" s="1"/>
  <c r="F161" i="13"/>
  <c r="F160" i="13" s="1"/>
  <c r="F154" i="13"/>
  <c r="G100" i="13"/>
  <c r="G99" i="13" s="1"/>
  <c r="D22" i="10" s="1"/>
  <c r="D21" i="10" s="1"/>
  <c r="G38" i="13"/>
  <c r="D18" i="10" s="1"/>
  <c r="D14" i="10" s="1"/>
  <c r="F38" i="13"/>
  <c r="G215" i="13"/>
  <c r="G214" i="13" s="1"/>
  <c r="G213" i="13" s="1"/>
  <c r="G212" i="13" s="1"/>
  <c r="F100" i="13"/>
  <c r="F99" i="13" s="1"/>
  <c r="F98" i="13" s="1"/>
  <c r="F215" i="13"/>
  <c r="F214" i="13" s="1"/>
  <c r="F213" i="13" s="1"/>
  <c r="F212" i="13" s="1"/>
  <c r="F236" i="13"/>
  <c r="C38" i="10"/>
  <c r="C37" i="10" s="1"/>
  <c r="G236" i="13"/>
  <c r="D38" i="10"/>
  <c r="D37" i="10" s="1"/>
  <c r="F196" i="13"/>
  <c r="C34" i="10"/>
  <c r="C33" i="10" s="1"/>
  <c r="G196" i="13"/>
  <c r="D34" i="10"/>
  <c r="D33" i="10" s="1"/>
  <c r="G189" i="13"/>
  <c r="D32" i="10"/>
  <c r="D31" i="10" s="1"/>
  <c r="F189" i="13"/>
  <c r="C32" i="10"/>
  <c r="C31" i="10" s="1"/>
  <c r="C23" i="10"/>
  <c r="D23" i="10"/>
  <c r="G98" i="13"/>
  <c r="F89" i="13"/>
  <c r="C20" i="10"/>
  <c r="C19" i="10" s="1"/>
  <c r="G89" i="13"/>
  <c r="D20" i="10"/>
  <c r="D19" i="10" s="1"/>
  <c r="C24" i="7"/>
  <c r="F113" i="13"/>
  <c r="G113" i="13"/>
  <c r="D36" i="10" l="1"/>
  <c r="D35" i="10" s="1"/>
  <c r="G211" i="13"/>
  <c r="C36" i="10"/>
  <c r="C35" i="10" s="1"/>
  <c r="F211" i="13"/>
  <c r="F159" i="13"/>
  <c r="C30" i="10" s="1"/>
  <c r="G159" i="13"/>
  <c r="D30" i="10" s="1"/>
  <c r="F148" i="13"/>
  <c r="C29" i="10" s="1"/>
  <c r="D29" i="10"/>
  <c r="C22" i="10"/>
  <c r="C21" i="10" s="1"/>
  <c r="G14" i="13"/>
  <c r="F14" i="13"/>
  <c r="C18" i="10"/>
  <c r="C14" i="10" s="1"/>
  <c r="D27" i="10" l="1"/>
  <c r="D13" i="10" s="1"/>
  <c r="C27" i="10"/>
  <c r="C13" i="10" s="1"/>
  <c r="F138" i="13"/>
  <c r="G138" i="13"/>
  <c r="G13" i="13" s="1"/>
  <c r="F13" i="13"/>
  <c r="F188" i="12"/>
  <c r="F116" i="12"/>
  <c r="F114" i="12"/>
  <c r="D230" i="6"/>
  <c r="F113" i="12" l="1"/>
  <c r="D197" i="6"/>
  <c r="D196" i="6" s="1"/>
  <c r="F166" i="12" l="1"/>
  <c r="F165" i="12" s="1"/>
  <c r="D191" i="6" l="1"/>
  <c r="D190" i="6" s="1"/>
  <c r="F157" i="12" l="1"/>
  <c r="F156" i="12" s="1"/>
  <c r="F280" i="12" l="1"/>
  <c r="F279" i="12" s="1"/>
  <c r="F277" i="12"/>
  <c r="F276" i="12" s="1"/>
  <c r="F274" i="12"/>
  <c r="F272" i="12"/>
  <c r="F260" i="12"/>
  <c r="F259" i="12" s="1"/>
  <c r="F253" i="12"/>
  <c r="F252" i="12" s="1"/>
  <c r="F250" i="12"/>
  <c r="F248" i="12"/>
  <c r="F241" i="12"/>
  <c r="F240" i="12" s="1"/>
  <c r="F239" i="12" s="1"/>
  <c r="F238" i="12" s="1"/>
  <c r="F237" i="12" s="1"/>
  <c r="F236" i="12" s="1"/>
  <c r="C36" i="7" s="1"/>
  <c r="F233" i="12"/>
  <c r="F232" i="12" s="1"/>
  <c r="F230" i="12"/>
  <c r="F229" i="12" s="1"/>
  <c r="F227" i="12"/>
  <c r="F225" i="12"/>
  <c r="F218" i="12"/>
  <c r="F217" i="12" s="1"/>
  <c r="F216" i="12" s="1"/>
  <c r="F211" i="12"/>
  <c r="F210" i="12" s="1"/>
  <c r="F209" i="12" s="1"/>
  <c r="F208" i="12" s="1"/>
  <c r="F202" i="12"/>
  <c r="F201" i="12" s="1"/>
  <c r="F200" i="12" s="1"/>
  <c r="F199" i="12" s="1"/>
  <c r="F197" i="12"/>
  <c r="F196" i="12" s="1"/>
  <c r="F194" i="12"/>
  <c r="F193" i="12" s="1"/>
  <c r="F191" i="12"/>
  <c r="F190" i="12" s="1"/>
  <c r="F187" i="12"/>
  <c r="F185" i="12"/>
  <c r="F184" i="12" s="1"/>
  <c r="F182" i="12"/>
  <c r="F181" i="12" s="1"/>
  <c r="F179" i="12"/>
  <c r="F178" i="12" s="1"/>
  <c r="F173" i="12"/>
  <c r="F171" i="12"/>
  <c r="F160" i="12"/>
  <c r="F159" i="12" s="1"/>
  <c r="F154" i="12"/>
  <c r="F153" i="12" s="1"/>
  <c r="F147" i="12"/>
  <c r="F146" i="12" s="1"/>
  <c r="F144" i="12"/>
  <c r="F143" i="12" s="1"/>
  <c r="F138" i="12"/>
  <c r="F137" i="12" s="1"/>
  <c r="F135" i="12"/>
  <c r="F134" i="12" s="1"/>
  <c r="F132" i="12"/>
  <c r="F131" i="12" s="1"/>
  <c r="F129" i="12"/>
  <c r="F128" i="12" s="1"/>
  <c r="F56" i="12"/>
  <c r="F55" i="12" s="1"/>
  <c r="F49" i="12" s="1"/>
  <c r="F48" i="12" s="1"/>
  <c r="F111" i="12"/>
  <c r="F110" i="12" s="1"/>
  <c r="F108" i="12"/>
  <c r="F107" i="12" s="1"/>
  <c r="F105" i="12"/>
  <c r="F104" i="12" s="1"/>
  <c r="F98" i="12"/>
  <c r="F96" i="12"/>
  <c r="F87" i="12"/>
  <c r="F79" i="12"/>
  <c r="F78" i="12" s="1"/>
  <c r="F77" i="12" s="1"/>
  <c r="F74" i="12"/>
  <c r="F73" i="12" s="1"/>
  <c r="F72" i="12" s="1"/>
  <c r="F70" i="12"/>
  <c r="F69" i="12" s="1"/>
  <c r="F68" i="12" s="1"/>
  <c r="F66" i="12"/>
  <c r="F65" i="12" s="1"/>
  <c r="F64" i="12" s="1"/>
  <c r="F61" i="12"/>
  <c r="F60" i="12" s="1"/>
  <c r="F59" i="12" s="1"/>
  <c r="F58" i="12" s="1"/>
  <c r="F46" i="12"/>
  <c r="F45" i="12" s="1"/>
  <c r="F43" i="12"/>
  <c r="F41" i="12"/>
  <c r="F35" i="12"/>
  <c r="F34" i="12" s="1"/>
  <c r="F33" i="12" s="1"/>
  <c r="F32" i="12" s="1"/>
  <c r="F31" i="12" s="1"/>
  <c r="C17" i="7" s="1"/>
  <c r="F29" i="12"/>
  <c r="F28" i="12" s="1"/>
  <c r="F27" i="12" s="1"/>
  <c r="F25" i="12"/>
  <c r="F23" i="12"/>
  <c r="F17" i="12"/>
  <c r="F16" i="12" s="1"/>
  <c r="F15" i="12" s="1"/>
  <c r="F14" i="12" s="1"/>
  <c r="C15" i="7" s="1"/>
  <c r="F152" i="12" l="1"/>
  <c r="F142" i="12"/>
  <c r="F141" i="12" s="1"/>
  <c r="F140" i="12" s="1"/>
  <c r="C26" i="7" s="1"/>
  <c r="F177" i="12"/>
  <c r="F176" i="12" s="1"/>
  <c r="F271" i="12"/>
  <c r="F270" i="12" s="1"/>
  <c r="F269" i="12" s="1"/>
  <c r="F268" i="12" s="1"/>
  <c r="F224" i="12"/>
  <c r="F103" i="12"/>
  <c r="F151" i="12"/>
  <c r="F150" i="12" s="1"/>
  <c r="F22" i="12"/>
  <c r="F21" i="12" s="1"/>
  <c r="F20" i="12" s="1"/>
  <c r="F247" i="12"/>
  <c r="F170" i="12"/>
  <c r="F169" i="12" s="1"/>
  <c r="F163" i="12"/>
  <c r="F127" i="12"/>
  <c r="F126" i="12" s="1"/>
  <c r="F125" i="12" s="1"/>
  <c r="F95" i="12"/>
  <c r="F94" i="12" s="1"/>
  <c r="F93" i="12" s="1"/>
  <c r="F92" i="12" s="1"/>
  <c r="F86" i="12"/>
  <c r="F82" i="12" s="1"/>
  <c r="F40" i="12"/>
  <c r="F39" i="12" s="1"/>
  <c r="F38" i="12" s="1"/>
  <c r="F76" i="12"/>
  <c r="F215" i="12"/>
  <c r="F214" i="12" s="1"/>
  <c r="F63" i="12"/>
  <c r="F258" i="12" l="1"/>
  <c r="F257" i="12" s="1"/>
  <c r="F19" i="12"/>
  <c r="C16" i="7" s="1"/>
  <c r="F168" i="12"/>
  <c r="F81" i="12"/>
  <c r="F37" i="12" s="1"/>
  <c r="C25" i="7"/>
  <c r="C23" i="7" s="1"/>
  <c r="F118" i="12"/>
  <c r="C28" i="7"/>
  <c r="F102" i="12"/>
  <c r="F101" i="12" s="1"/>
  <c r="F267" i="12"/>
  <c r="C39" i="7"/>
  <c r="F213" i="12"/>
  <c r="C32" i="7"/>
  <c r="F91" i="12"/>
  <c r="C20" i="7"/>
  <c r="F246" i="12"/>
  <c r="F245" i="12" s="1"/>
  <c r="F175" i="12"/>
  <c r="C30" i="7" s="1"/>
  <c r="F223" i="12"/>
  <c r="F222" i="12" s="1"/>
  <c r="F221" i="12" s="1"/>
  <c r="F220" i="12" s="1"/>
  <c r="F244" i="12" l="1"/>
  <c r="F243" i="12" s="1"/>
  <c r="F162" i="12"/>
  <c r="C29" i="7" s="1"/>
  <c r="C18" i="7"/>
  <c r="C14" i="7" s="1"/>
  <c r="C22" i="7"/>
  <c r="C21" i="7" s="1"/>
  <c r="F100" i="12"/>
  <c r="C34" i="7"/>
  <c r="F13" i="12"/>
  <c r="F149" i="12"/>
  <c r="F235" i="12" l="1"/>
  <c r="F12" i="12" s="1"/>
  <c r="C37" i="7"/>
  <c r="D41" i="6"/>
  <c r="D128" i="6" l="1"/>
  <c r="D127" i="6" s="1"/>
  <c r="D126" i="6" s="1"/>
  <c r="D125" i="6" s="1"/>
  <c r="D202" i="6" l="1"/>
  <c r="D201" i="6" s="1"/>
  <c r="D200" i="6" s="1"/>
  <c r="D29" i="6"/>
  <c r="D28" i="6" s="1"/>
  <c r="D215" i="6" l="1"/>
  <c r="D163" i="6"/>
  <c r="D162" i="6" s="1"/>
  <c r="D167" i="6"/>
  <c r="D166" i="6" s="1"/>
  <c r="D165" i="6" s="1"/>
  <c r="D160" i="6"/>
  <c r="D159" i="6" s="1"/>
  <c r="D156" i="6"/>
  <c r="D155" i="6" s="1"/>
  <c r="D154" i="6" s="1"/>
  <c r="D34" i="6"/>
  <c r="D33" i="6" s="1"/>
  <c r="D32" i="6" s="1"/>
  <c r="D158" i="6" l="1"/>
  <c r="D153" i="6" s="1"/>
  <c r="D214" i="6"/>
  <c r="D81" i="6" l="1"/>
  <c r="D79" i="6"/>
  <c r="D21" i="6"/>
  <c r="D100" i="6"/>
  <c r="D99" i="6" s="1"/>
  <c r="D78" i="6" l="1"/>
  <c r="D120" i="6"/>
  <c r="D119" i="6" s="1"/>
  <c r="D232" i="6"/>
  <c r="D225" i="6"/>
  <c r="D224" i="6" s="1"/>
  <c r="D223" i="6" s="1"/>
  <c r="D221" i="6"/>
  <c r="D220" i="6" s="1"/>
  <c r="D219" i="6" s="1"/>
  <c r="D209" i="6"/>
  <c r="D207" i="6"/>
  <c r="D188" i="6"/>
  <c r="D186" i="6"/>
  <c r="D183" i="6"/>
  <c r="D182" i="6" s="1"/>
  <c r="D180" i="6"/>
  <c r="D179" i="6" s="1"/>
  <c r="D169" i="6"/>
  <c r="D151" i="6"/>
  <c r="D150" i="6" s="1"/>
  <c r="D148" i="6"/>
  <c r="D147" i="6" s="1"/>
  <c r="D145" i="6"/>
  <c r="D144" i="6" s="1"/>
  <c r="D142" i="6"/>
  <c r="D141" i="6" s="1"/>
  <c r="D137" i="6"/>
  <c r="D136" i="6" s="1"/>
  <c r="D135" i="6" s="1"/>
  <c r="D134" i="6" s="1"/>
  <c r="D123" i="6"/>
  <c r="D122" i="6" s="1"/>
  <c r="D117" i="6"/>
  <c r="D116" i="6" s="1"/>
  <c r="D114" i="6"/>
  <c r="D113" i="6" s="1"/>
  <c r="D111" i="6"/>
  <c r="D110" i="6" s="1"/>
  <c r="D108" i="6"/>
  <c r="D107" i="6" s="1"/>
  <c r="D105" i="6"/>
  <c r="D104" i="6" s="1"/>
  <c r="D97" i="6"/>
  <c r="D96" i="6" s="1"/>
  <c r="D94" i="6"/>
  <c r="D92" i="6"/>
  <c r="D87" i="6"/>
  <c r="D86" i="6" s="1"/>
  <c r="D84" i="6"/>
  <c r="D83" i="6" s="1"/>
  <c r="D74" i="6"/>
  <c r="D73" i="6" s="1"/>
  <c r="D71" i="6"/>
  <c r="D69" i="6"/>
  <c r="D66" i="6"/>
  <c r="D65" i="6" s="1"/>
  <c r="D63" i="6"/>
  <c r="D61" i="6"/>
  <c r="D58" i="6"/>
  <c r="D57" i="6" s="1"/>
  <c r="D55" i="6"/>
  <c r="D54" i="6" s="1"/>
  <c r="D52" i="6"/>
  <c r="D51" i="6" s="1"/>
  <c r="D47" i="6"/>
  <c r="D46" i="6" s="1"/>
  <c r="D39" i="6"/>
  <c r="D38" i="6" s="1"/>
  <c r="D24" i="6"/>
  <c r="D23" i="6" s="1"/>
  <c r="D19" i="6"/>
  <c r="D18" i="6" s="1"/>
  <c r="D103" i="6" l="1"/>
  <c r="D91" i="6"/>
  <c r="D206" i="6"/>
  <c r="D205" i="6" s="1"/>
  <c r="D37" i="6"/>
  <c r="D36" i="6" s="1"/>
  <c r="D199" i="6"/>
  <c r="D17" i="6"/>
  <c r="D16" i="6" s="1"/>
  <c r="D77" i="6"/>
  <c r="D76" i="6" s="1"/>
  <c r="D194" i="6"/>
  <c r="D193" i="6" s="1"/>
  <c r="D31" i="6"/>
  <c r="D68" i="6"/>
  <c r="D60" i="6"/>
  <c r="D229" i="6"/>
  <c r="D228" i="6" s="1"/>
  <c r="D227" i="6" s="1"/>
  <c r="D185" i="6"/>
  <c r="D178" i="6" s="1"/>
  <c r="D140" i="6"/>
  <c r="D139" i="6" s="1"/>
  <c r="D50" i="6" l="1"/>
  <c r="D49" i="6" s="1"/>
  <c r="D177" i="6"/>
  <c r="D13" i="6" s="1"/>
  <c r="D204" i="6"/>
  <c r="D102" i="6"/>
  <c r="D90" i="6"/>
  <c r="D89" i="6" s="1"/>
  <c r="D15" i="6"/>
  <c r="C19" i="7" l="1"/>
  <c r="C38" i="7"/>
  <c r="C33" i="7" l="1"/>
  <c r="C31" i="7" l="1"/>
  <c r="C27" i="7" l="1"/>
  <c r="C35" i="7" l="1"/>
  <c r="C13" i="7" s="1"/>
</calcChain>
</file>

<file path=xl/sharedStrings.xml><?xml version="1.0" encoding="utf-8"?>
<sst xmlns="http://schemas.openxmlformats.org/spreadsheetml/2006/main" count="4990" uniqueCount="338">
  <si>
    <t>Наименование</t>
  </si>
  <si>
    <t>Раздел, подраздел</t>
  </si>
  <si>
    <t>Целевая статья</t>
  </si>
  <si>
    <t>Вид расходов</t>
  </si>
  <si>
    <t>Всего расходы бюджета</t>
  </si>
  <si>
    <t>Общегосударственные вопросы</t>
  </si>
  <si>
    <t>003</t>
  </si>
  <si>
    <t>0100</t>
  </si>
  <si>
    <t>0103</t>
  </si>
  <si>
    <t>Депутаты представительного органа муниципального образования</t>
  </si>
  <si>
    <t>Функционирование Правительства РФ, высших  исполнительных органов государственной  власти субъекта РФ,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</si>
  <si>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</si>
  <si>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</si>
  <si>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</si>
  <si>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</si>
  <si>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</si>
  <si>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</si>
  <si>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</si>
  <si>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</si>
  <si>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</si>
  <si>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</si>
  <si>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</si>
  <si>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0300</t>
  </si>
  <si>
    <t>Жилищно-коммунальное хозяйство</t>
  </si>
  <si>
    <t>0500</t>
  </si>
  <si>
    <t>Жилищное хозяйство</t>
  </si>
  <si>
    <t>0501</t>
  </si>
  <si>
    <t>0502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</si>
  <si>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</si>
  <si>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</si>
  <si>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</si>
  <si>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</si>
  <si>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</si>
  <si>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</si>
  <si>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Культура и кинематография.</t>
  </si>
  <si>
    <t>0800</t>
  </si>
  <si>
    <t>Культура</t>
  </si>
  <si>
    <t>0801</t>
  </si>
  <si>
    <t>Социальная политика</t>
  </si>
  <si>
    <t>1000</t>
  </si>
  <si>
    <t>Социальное обеспечение населения</t>
  </si>
  <si>
    <t>1003</t>
  </si>
  <si>
    <t>Физическая культура и спорт</t>
  </si>
  <si>
    <t>1100</t>
  </si>
  <si>
    <t>1101</t>
  </si>
  <si>
    <t>Иные бюджетные ассигнования</t>
  </si>
  <si>
    <t>0310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</si>
  <si>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</si>
  <si>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</si>
  <si>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</si>
  <si>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100</t>
  </si>
  <si>
    <t>Расходы на выплату персоналу государственных( муниципальных органов)</t>
  </si>
  <si>
    <t>120</t>
  </si>
  <si>
    <t>200</t>
  </si>
  <si>
    <t>240</t>
  </si>
  <si>
    <t>800</t>
  </si>
  <si>
    <t>850</t>
  </si>
  <si>
    <t>Обеспечение деятельности главы администрации</t>
  </si>
  <si>
    <t>Глава местной администрации (исполнительно-распорядительного органа муниципального образования)</t>
  </si>
  <si>
    <t>Резервный фонд местных администраций</t>
  </si>
  <si>
    <t>Резервные средства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</si>
  <si>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</si>
  <si>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</si>
  <si>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</si>
  <si>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Муниципальная программа "Создание благоприятной информационной среды на территории муниципального образования сельского поселения село Ворсино"</t>
  </si>
  <si>
    <t>Муниципальная программа "Кадровая политика в муниципальном образовании сельском поселении село Ворсино"</t>
  </si>
  <si>
    <t>Субсидии юридическим лицам (кроме некоммерческих организаций), индивидуальным предпринимателям, физическим лицам</t>
  </si>
  <si>
    <t>Муниципальная программа "Благоустройство населенных пунктов муниципального образования сельского поселения село Ворсино"</t>
  </si>
  <si>
    <t>Уличное освещение</t>
  </si>
  <si>
    <t>Содержание зеленого хозяйства</t>
  </si>
  <si>
    <t>Муниципальная программа "Управление имущественным комплексом муниципального образования сельского поселения село Ворсино"</t>
  </si>
  <si>
    <t>Муниципальная программа " Развитие систем социального обеспечения населения"</t>
  </si>
  <si>
    <t>Муниципальная программа "Развитие физической культуры и спорта в муниципальном образовании сельском поселении село Ворсино"</t>
  </si>
  <si>
    <t>Непрограммные расходы</t>
  </si>
  <si>
    <t/>
  </si>
  <si>
    <t>Расходы на выплату персоналу государственных (муниципальных органов)</t>
  </si>
  <si>
    <t>Расходы на обеспечение деятельности муниципальных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</si>
  <si>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</si>
  <si>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</si>
  <si>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110</t>
  </si>
  <si>
    <t>Расходы на выплату персоналу  в целях обеспечения 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</si>
  <si>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</si>
  <si>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Непрограммные расходы федеральных и областных органов исполнительной власти</t>
  </si>
  <si>
    <t>Реализация мероприятий по обеспечению пожарной безопасности на территории поселения</t>
  </si>
  <si>
    <t>Мероприятия по развитию материально-технической базы</t>
  </si>
  <si>
    <t>Организация и проведение культурно - досуговых мероприятий</t>
  </si>
  <si>
    <t>Расходы на выплату персоналу государственных (муниципальных) органов</t>
  </si>
  <si>
    <t>Расходы на выплату персоналу государственных( муниципальных) органов</t>
  </si>
  <si>
    <t>Физическая культура</t>
  </si>
  <si>
    <t>(рублей)</t>
  </si>
  <si>
    <t>360</t>
  </si>
  <si>
    <t>300</t>
  </si>
  <si>
    <t>Социальное обеспечение и иные выплаты населению</t>
  </si>
  <si>
    <t>Иные выплаты населению</t>
  </si>
  <si>
    <t>Коммунальное хозяйство</t>
  </si>
  <si>
    <t>АДМИНИСТРАЦИЯ МУНИЦИПАЛЬНОГО ОБРАЗОВАНИЯ СЕЛЬСКОГО ПОСЕЛЕНИЯ СЕЛО ВОРСИНО</t>
  </si>
  <si>
    <t>0400</t>
  </si>
  <si>
    <t>0412</t>
  </si>
  <si>
    <t>Другие вопросы в области национальной экономики</t>
  </si>
  <si>
    <t>Национальная экономика</t>
  </si>
  <si>
    <t>0409</t>
  </si>
  <si>
    <t>Муниципальная программа "Развитие дорожного хозяйства муниципального образования сельского поселения село Ворсино"</t>
  </si>
  <si>
    <t>Дорожное хозяйство (Дорожные фонды)</t>
  </si>
  <si>
    <t>Содержание сетей автомобиль дорог</t>
  </si>
  <si>
    <t>Обеспечение безопасности дорожного движения</t>
  </si>
  <si>
    <t>Санитарная очистка территории</t>
  </si>
  <si>
    <t>Выполнение других обязательств государства</t>
  </si>
  <si>
    <t>Организация ритуальных услуг и содержание мест захоронения</t>
  </si>
  <si>
    <t>Прочие мероприятия по благоустройству</t>
  </si>
  <si>
    <t>Распорядитель бюджетных средств</t>
  </si>
  <si>
    <t>Приложение 5</t>
  </si>
  <si>
    <t>500</t>
  </si>
  <si>
    <t>540</t>
  </si>
  <si>
    <t>Межбюджетный трансферты</t>
  </si>
  <si>
    <t>Основное мероприятие "Повышение качества управления муниципальными финансами"</t>
  </si>
  <si>
    <t>81 0 00 00420</t>
  </si>
  <si>
    <t>68 0 00 00000</t>
  </si>
  <si>
    <t>68 0 01 00000</t>
  </si>
  <si>
    <t>68 0 01 00400</t>
  </si>
  <si>
    <t>75 0 00 00000</t>
  </si>
  <si>
    <t>75 0 00 00480</t>
  </si>
  <si>
    <t>Основные мероприятия "Подготовка населения в области обеспечения безопасности жизнедеятельности"</t>
  </si>
  <si>
    <t>09 0 00 00000</t>
  </si>
  <si>
    <t>09 0 01 00000</t>
  </si>
  <si>
    <t>Основные мероприятия "Повышение социальной защиты и привлекательности службы в органах местного самоуправления"</t>
  </si>
  <si>
    <t>08 0 00 00000</t>
  </si>
  <si>
    <t>08 0 01 00000</t>
  </si>
  <si>
    <t>08 0 01 00750</t>
  </si>
  <si>
    <t>08 0 01 08020</t>
  </si>
  <si>
    <t>Информационное, материально-техническое обеспечение работников органов местного самоуправления, повышение квалификации</t>
  </si>
  <si>
    <t>00</t>
  </si>
  <si>
    <t>Основное мероприятие "Создание условий для информационного обеспечения населения"</t>
  </si>
  <si>
    <t>23 0 01 23010</t>
  </si>
  <si>
    <t>23 0 00 00000</t>
  </si>
  <si>
    <t>38 0 01 00000</t>
  </si>
  <si>
    <t>38 0 00 00000</t>
  </si>
  <si>
    <t>88 0 00 00000</t>
  </si>
  <si>
    <t>88 8 00 00000</t>
  </si>
  <si>
    <t>88 8 00 51180</t>
  </si>
  <si>
    <t>09 0 01 09050</t>
  </si>
  <si>
    <t>Расходы на обеспечение деятельности ДДС</t>
  </si>
  <si>
    <t>Расходы на обеспечение деятельности ДНД</t>
  </si>
  <si>
    <t>Мероприятия по решению вопросов жизнедеятельности жителей поселений</t>
  </si>
  <si>
    <t>09 0 01 09110</t>
  </si>
  <si>
    <t>Материально-техническое обеспечение в области безопасности жизнедеятельности</t>
  </si>
  <si>
    <t>09 0 01 09080</t>
  </si>
  <si>
    <t>19 0 00 00000</t>
  </si>
  <si>
    <t>09 0 01 09090</t>
  </si>
  <si>
    <t>24 0 00 00000</t>
  </si>
  <si>
    <t>24 0 01 00000</t>
  </si>
  <si>
    <t>Основное мероприятие "Приведение сети автомобильных дорог в соответствие с нормативными требованиями"</t>
  </si>
  <si>
    <t>24 0 01 24010</t>
  </si>
  <si>
    <t>Ремонт и капитальный ремонт сети автомобильных дорог</t>
  </si>
  <si>
    <t>24 0 01 24020</t>
  </si>
  <si>
    <t>24 0 01 24040</t>
  </si>
  <si>
    <t>Плата за капитальный ремонт доли муниципального 
образования в праве долевой собственности МКД в региональный фонд капитального ремонта на счете "регионального оператора"
региональный фонд капитального ремонта на счете 
"регионального оператора</t>
  </si>
  <si>
    <t>Муниципальная программа "Энергосбережение и повышение энергетической эффективности в системах коммунальной инфраструктуры на территории муниципального образования сельского поселения село Ворсино"</t>
  </si>
  <si>
    <t>30 0 00 00000</t>
  </si>
  <si>
    <t>Основное мероприятие "Обеспечение рационального использования топливно-энергетических ресурсов"</t>
  </si>
  <si>
    <t>30 0 01 00000</t>
  </si>
  <si>
    <t>27 0 00 00000</t>
  </si>
  <si>
    <t>27 0 01 00000</t>
  </si>
  <si>
    <t>27 0 01 27010</t>
  </si>
  <si>
    <t>Благоустройство памятных мест</t>
  </si>
  <si>
    <t>19 0 01 00000</t>
  </si>
  <si>
    <t>19 0 01 19010</t>
  </si>
  <si>
    <t>19 0 01 19020</t>
  </si>
  <si>
    <t>19 0 01 19040</t>
  </si>
  <si>
    <t>19 0 01 19060</t>
  </si>
  <si>
    <t>Основное мероприятие "Мероприятия по  управлению имущественным комплексом муниципального образования сельского поселения село Ворсино"</t>
  </si>
  <si>
    <t>Основное мероприятие "Создание условий для адаптации молодёжи в современном обществе"</t>
  </si>
  <si>
    <t>46 0 00 00000</t>
  </si>
  <si>
    <t>46 0 01 00000</t>
  </si>
  <si>
    <t>Привлечение молодёжи к работе в летний период</t>
  </si>
  <si>
    <t>11 0 00 00000</t>
  </si>
  <si>
    <t>Муниципальная программа "Развитие культуры в сельском поселении село Ворсино"</t>
  </si>
  <si>
    <t>Подпрограмма "Старшее поколение" муниципальной программы " Развитие систем социального обеспечения населения"</t>
  </si>
  <si>
    <t>03 0 00 00000</t>
  </si>
  <si>
    <t>03 1 00 00000</t>
  </si>
  <si>
    <t>03 1 01 00000</t>
  </si>
  <si>
    <t>Подпрограмма "Семья и дети" муниципальной программы " Развитие систем социального обеспечения населения"</t>
  </si>
  <si>
    <t>03 2 00 00000</t>
  </si>
  <si>
    <t>Основное мероприятие "Снижение уровня детской безнадзорности и семейного неблагополучия"</t>
  </si>
  <si>
    <t>Развитие социального обслуживания семей и детей</t>
  </si>
  <si>
    <t>Основное мероприятие "Улучшение качества жизни пожилых людей, инвалидов и других категорий граждан"</t>
  </si>
  <si>
    <t>Проведение мероприятий для граждан пожилого возраста и инвалидов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</si>
  <si>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муниципальное образование сельское поселение село Ворсино</t>
  </si>
  <si>
    <t>13 0 00 00000</t>
  </si>
  <si>
    <t>13 0 01 00000</t>
  </si>
  <si>
    <t>Укрепление и развитие материально-технической базы для занятия населения физической культуры и спортом</t>
  </si>
  <si>
    <t>13 0 01 13050</t>
  </si>
  <si>
    <t>13 0 01 00590</t>
  </si>
  <si>
    <t>19 0 01 19030</t>
  </si>
  <si>
    <t>09 0 01 09060</t>
  </si>
  <si>
    <t>Основное мероприятие "Мероприятия по управлению имущественным комплексом муниципального образования сельского поселения село Ворсино"</t>
  </si>
  <si>
    <t>Основное мероприятие "Создание комфортных условий для проживания граждан"</t>
  </si>
  <si>
    <t>Раздел. подраздел</t>
  </si>
  <si>
    <t>Наименование расходов</t>
  </si>
  <si>
    <t>01</t>
  </si>
  <si>
    <t>02</t>
  </si>
  <si>
    <t>03</t>
  </si>
  <si>
    <t>04</t>
  </si>
  <si>
    <t>05</t>
  </si>
  <si>
    <t>07</t>
  </si>
  <si>
    <t>08</t>
  </si>
  <si>
    <t>10</t>
  </si>
  <si>
    <t>11</t>
  </si>
  <si>
    <t>Мероприятия по эффективному использованию муниципального имущества</t>
  </si>
  <si>
    <t>46 0 01 46080</t>
  </si>
  <si>
    <t>09 0 01 00600</t>
  </si>
  <si>
    <t>03 2 01 00000</t>
  </si>
  <si>
    <t>23 0 01 00000</t>
  </si>
  <si>
    <t>Мероприятия по информированию населения</t>
  </si>
  <si>
    <t>Плата за капитальный ремонт доли муниципального 
образования в праве долевой собственности МКД в региональный фонд капитального ремонта на счете "регионального оператора" региональный фонд капитального ремонта на счете "регионального оператора</t>
  </si>
  <si>
    <t>Укрепление и развитие материально-технической базы для занятия населения физической культурой и спортом</t>
  </si>
  <si>
    <t>Муниципальная программа "Развитие систем социального обеспечения населения"</t>
  </si>
  <si>
    <t>Основное мероприятие "Создание условий для благоприятной адаптации молодёжи в современном обществе"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</si>
  <si>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</si>
  <si>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Муниципальная программа "Совершенствование системы муниципального управления муниципального образования сельского поселения село Ворсино"</t>
  </si>
  <si>
    <t>09 0 01 09021</t>
  </si>
  <si>
    <t>38 0 01 19091</t>
  </si>
  <si>
    <t>19 0 01 19031</t>
  </si>
  <si>
    <t>Переданные полномочия на организацию ритуальных услуг и содержание мест захоронения</t>
  </si>
  <si>
    <t>Переданные полномочия на предупреждение и ликвидацию чрезвычайных ситуаций</t>
  </si>
  <si>
    <t>Переданные полномочия на содержание, ремонт и капитальный ремонт сети автомобильных дорого за счет средств дорожного фонда</t>
  </si>
  <si>
    <t>Переданные полномочия на создание условий для жилищного строительства и содержание муниципального жилищного фонда</t>
  </si>
  <si>
    <t>Переданные полномочия на организацию в границах поселений электро-, тепло-, водоснабжения и водоотведения на территории поселения</t>
  </si>
  <si>
    <t xml:space="preserve">                к Решению Сельской Думы</t>
  </si>
  <si>
    <t>к Решению Сельской Думы муниципального образования сельского поселения село Ворсино</t>
  </si>
  <si>
    <t xml:space="preserve">               сельского поселения село Ворсино</t>
  </si>
  <si>
    <t xml:space="preserve">   </t>
  </si>
  <si>
    <t xml:space="preserve">                муниципального образования </t>
  </si>
  <si>
    <t>38 0 01 98070</t>
  </si>
  <si>
    <t>38 0 01 98030</t>
  </si>
  <si>
    <t>19 0 01 19050</t>
  </si>
  <si>
    <t>Организацию сбора и вывоза бытовых отходов и мусора</t>
  </si>
  <si>
    <t>Специальные расходы</t>
  </si>
  <si>
    <t>Организация теплоснабжения</t>
  </si>
  <si>
    <t>30 0 01 90040</t>
  </si>
  <si>
    <t>30 0 01 19081</t>
  </si>
  <si>
    <t>11 0 01 00000</t>
  </si>
  <si>
    <t>11 0 01 11010</t>
  </si>
  <si>
    <t>Основное мероприятие  "Создание условий для развития культуры"</t>
  </si>
  <si>
    <t>11 0 01 11110</t>
  </si>
  <si>
    <t>11 0 01 00590</t>
  </si>
  <si>
    <t>Осуществление мер социальной поддержки малообеспеченных граждан, пенсионеров, инвалидов и других категорий граждан</t>
  </si>
  <si>
    <t>Основное мероприятие "Создание условий для благоприятной адаптации молодежи в современном обществе"</t>
  </si>
  <si>
    <t>13 0 01 13010</t>
  </si>
  <si>
    <t>Организация и проведение спортивных мероприятий</t>
  </si>
  <si>
    <t>Основное мероприятие "Создание условий для развития культуры"</t>
  </si>
  <si>
    <t>Муниципальная программа "Проведение праздничных мероприятий"</t>
  </si>
  <si>
    <t>Основное мероприятие "Проведение мероприятий в честь дня поселения"</t>
  </si>
  <si>
    <t>Основное мероприятие "Проведение мероприятий в честь Дня Победы"</t>
  </si>
  <si>
    <t>Основное мероприятие "Проведение Новогодних мероприятий"</t>
  </si>
  <si>
    <t>27 0 02 00000</t>
  </si>
  <si>
    <t>27 0 03 00000</t>
  </si>
  <si>
    <t>27 0 02 27020</t>
  </si>
  <si>
    <t>27 0 03 27060</t>
  </si>
  <si>
    <t>Празднование Дня победы</t>
  </si>
  <si>
    <t>Мероприятия по проведению Нового года</t>
  </si>
  <si>
    <t>27 0 02 27050</t>
  </si>
  <si>
    <t>03 1 01 03023</t>
  </si>
  <si>
    <t>03 1 01 03033</t>
  </si>
  <si>
    <t>03 2 01 03053</t>
  </si>
  <si>
    <t>68 0 01 00920</t>
  </si>
  <si>
    <t>Осуществление мер социальной поддержки малообеспеченных граждан, пенсионеров и инвалидов и других категорий граждан</t>
  </si>
  <si>
    <t>Подпрограмма "Старшее поколение" муниципальной программы "Развитие систем социального обеспечения населения"</t>
  </si>
  <si>
    <t>к Решению Сельской Думы</t>
  </si>
  <si>
    <t>сельского поселения село Ворсино</t>
  </si>
  <si>
    <t>Мероприятия по проведению Дня села</t>
  </si>
  <si>
    <t>03 1 01 79220</t>
  </si>
  <si>
    <t xml:space="preserve">  Другие вопросы в области социальной политики</t>
  </si>
  <si>
    <t>1006</t>
  </si>
  <si>
    <t>20 0 00 00000</t>
  </si>
  <si>
    <t>20 0 01 00000</t>
  </si>
  <si>
    <t>Основное мероприятие "Повышение уровня комфортности современной городской среды""</t>
  </si>
  <si>
    <t>Приложение 4</t>
  </si>
  <si>
    <t>Переданные полномочия по разработке проектов изменений в документы территориального планирования, проектов планировки и межевания территории</t>
  </si>
  <si>
    <t>38 0 01 00981</t>
  </si>
  <si>
    <t>Реализация мероприятий в области земельных отношений и инвентаризации объектов</t>
  </si>
  <si>
    <t>38 0 01 98050</t>
  </si>
  <si>
    <t>Основное мероприятие "Повышение уровня комфортности современной городской среды"</t>
  </si>
  <si>
    <t>Организация отдыха и оздоровления детей</t>
  </si>
  <si>
    <t>46 0 01 02182</t>
  </si>
  <si>
    <t>Межбюджетные трансферты</t>
  </si>
  <si>
    <t>Иные межбюджетные трансферты</t>
  </si>
  <si>
    <t xml:space="preserve">Муниципальная программа "Обеспечение безопасности жизнедеятельности на территории муниципального образования сельского поселения село Ворсино" </t>
  </si>
  <si>
    <t>Муниципальная программа "Обеспечение безопасности жизнедеятельности на территории муниципального образования сельского поселения село Ворсино"</t>
  </si>
  <si>
    <t>Муниципальная программа "Формирование современной городской среды муниципального образования сельского поселения село Ворсино"</t>
  </si>
  <si>
    <t>Муниципальная программа "Развитие молодёжной политики на территории муниципального образования сельского поселения село Ворсино"</t>
  </si>
  <si>
    <t>Содержание и текущий ремонт жилого фонда</t>
  </si>
  <si>
    <t>38 0 01 98080</t>
  </si>
  <si>
    <t>Благоустройство общественных территорий</t>
  </si>
  <si>
    <t>20 0 01 20010</t>
  </si>
  <si>
    <t>0406</t>
  </si>
  <si>
    <t>Водное хозяйство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</si>
  <si>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</si>
  <si>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Федеральный проект "Формирование комфортной городской среды"</t>
  </si>
  <si>
    <t>20 0 F2 00000</t>
  </si>
  <si>
    <t xml:space="preserve">  Реализация программ формирования современной городской среды (за счет средств областного бюджета)</t>
  </si>
  <si>
    <t>Социальные выплаты к пенсиям лицам, замещающим должности муниципальных служащих</t>
  </si>
  <si>
    <t>08 0 01 08010</t>
  </si>
  <si>
    <t>Приложение 9</t>
  </si>
  <si>
    <t>Приложение 8</t>
  </si>
  <si>
    <t xml:space="preserve">                Приложение 7</t>
  </si>
  <si>
    <t xml:space="preserve">                Приложение 6</t>
  </si>
  <si>
    <t>Приложение 3</t>
  </si>
  <si>
    <t>Приложение 2</t>
  </si>
  <si>
    <t xml:space="preserve"> Бюджетные ассигнования на 2025 год</t>
  </si>
  <si>
    <t>20 0 F2 55550</t>
  </si>
  <si>
    <t xml:space="preserve">Бюджетные ассигнования на 2025 год </t>
  </si>
  <si>
    <t>Бюджетные ассигнования на 2026 год</t>
  </si>
  <si>
    <t xml:space="preserve"> Бюджетные ассигнования на 2026 год</t>
  </si>
  <si>
    <t xml:space="preserve"> </t>
  </si>
  <si>
    <t>Исполнение муниципальных гарантий</t>
  </si>
  <si>
    <t>68 0 01 00660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</si>
  <si>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</si>
  <si>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</si>
  <si>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320</t>
  </si>
  <si>
    <t>Социальные выплаты гражданам, кроме публичных нормативных социальных выплат</t>
  </si>
  <si>
    <t>Переданные полномочия на содержание, ремонт и капитальный ремонт сети автомобильных дорог за счет средств дорожного фонда</t>
  </si>
  <si>
    <t>24 4 01 9Д151</t>
  </si>
  <si>
    <t>от ___ декабря 2024 г. №  ___</t>
  </si>
  <si>
    <t xml:space="preserve">Ведомственная структура расходов бюджета муниципального образования сельского поселения село Ворсино на 2025 год </t>
  </si>
  <si>
    <t>Распределение бюджетных ассигнований бюджета муниципального образования сельского поселения село Ворсино по разделам, подразделам, целевым статьям (муниципальных  программам и непрограммным направлениям деятельности), группам и подгруппам видов расходов классификации расходов бюджета на 2025  год</t>
  </si>
  <si>
    <t>Расходы   бюджета  муниципального  образования сельского поселения село Ворсино  на 2025 год              по разделам и подразделам классификации расходов бюджета</t>
  </si>
  <si>
    <t>Бюджетные ассигнования                        на 2025 год</t>
  </si>
  <si>
    <t>от ___  декабря 2024 г. №  ___</t>
  </si>
  <si>
    <t>Организация в границах поселений электро-, тепло-, водоснабжения и водоотведения на территории поселения</t>
  </si>
  <si>
    <t>30 0 01 19080</t>
  </si>
  <si>
    <t>Распределение бюджетных ассигнований бюджета муниципального образования сельского поселения село Ворсино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</t>
  </si>
  <si>
    <t xml:space="preserve">                от  ___  декабря 2024 г. № ___</t>
  </si>
  <si>
    <t xml:space="preserve">Распределение бюджетных ассигнований бюджета муниципального образования сельского поселения село Ворсино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2026 и 2027 годы </t>
  </si>
  <si>
    <t xml:space="preserve"> Бюджетные ассигнования на 2027 год</t>
  </si>
  <si>
    <t>Расходы   бюджета  муниципального  образования сельского поселения село Ворсино  на 2026 и 2027 годы по разделам и подразделам классификации расходов бюджета</t>
  </si>
  <si>
    <t>Бюджетные ассигнования на 2027 год</t>
  </si>
  <si>
    <t xml:space="preserve">Распределение бюджетных ассигнований бюджета муниципального образования сельского поселения село Ворсино по разделам, подразделам, целевым статьям (муниципальных  программам и непрограммным направлениям деятельности), группам и подгруппам видов расходов классификации расходов бюджета на 2026 и 2027 годы </t>
  </si>
  <si>
    <t xml:space="preserve">Ведомственная структура расходов бюджета муниципального образования сельского поселения село Ворсино на 2026 и 2027 годы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</si>
</sst>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9"/>
      <color rgb="FF0000CC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0000CC"/>
      <name val="Times New Roman"/>
      <family val="1"/>
      <charset val="204"/>
    </font>
    <font>
      <sz val="9"/>
      <color indexed="55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Arial Cyr"/>
    </font>
    <font>
      <sz val="11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rgb="FF0000CC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CC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2">
    <xf numFmtId="0" fontId="0" fillId="0" borderId="0"/>
    <xf numFmtId="0" fontId="12" fillId="0" borderId="2">
      <alignment horizontal="left" wrapText="1"/>
    </xf>
  </cellStyleXfs>
  <cellXfs count="115">
    <xf numFmtId="0" fontId="0" fillId="0" borderId="0" xfId="0"/>
    <xf numFmtId="0" fontId="1" fillId="2" borderId="0" xfId="0" applyFont="1" applyFill="1" applyAlignment="1">
      <alignment wrapText="1"/>
    </xf>
    <xf numFmtId="49" fontId="2" fillId="2" borderId="0" xfId="0" quotePrefix="1" applyNumberFormat="1" applyFont="1" applyFill="1" applyAlignment="1">
      <alignment horizontal="center"/>
    </xf>
    <xf numFmtId="49" fontId="2" fillId="2" borderId="0" xfId="0" applyNumberFormat="1" applyFont="1" applyFill="1" applyAlignment="1">
      <alignment horizontal="center"/>
    </xf>
    <xf numFmtId="49" fontId="6" fillId="0" borderId="0" xfId="0" quotePrefix="1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5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6" fillId="3" borderId="0" xfId="0" applyNumberFormat="1" applyFont="1" applyFill="1" applyAlignment="1">
      <alignment horizontal="center"/>
    </xf>
    <xf numFmtId="49" fontId="6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vertical="center" wrapText="1"/>
    </xf>
    <xf numFmtId="0" fontId="2" fillId="3" borderId="0" xfId="0" applyFont="1" applyFill="1" applyAlignment="1">
      <alignment vertical="center" wrapText="1"/>
    </xf>
    <xf numFmtId="49" fontId="2" fillId="3" borderId="0" xfId="0" quotePrefix="1" applyNumberFormat="1" applyFont="1" applyFill="1" applyAlignment="1">
      <alignment horizontal="center"/>
    </xf>
    <xf numFmtId="49" fontId="2" fillId="3" borderId="0" xfId="0" applyNumberFormat="1" applyFont="1" applyFill="1" applyAlignment="1">
      <alignment horizontal="center"/>
    </xf>
    <xf numFmtId="0" fontId="1" fillId="0" borderId="0" xfId="0" applyFont="1" applyAlignment="1">
      <alignment wrapText="1"/>
    </xf>
    <xf numFmtId="49" fontId="6" fillId="3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left" vertical="center" wrapText="1"/>
    </xf>
    <xf numFmtId="0" fontId="1" fillId="3" borderId="0" xfId="0" applyFont="1" applyFill="1"/>
    <xf numFmtId="0" fontId="7" fillId="0" borderId="0" xfId="0" applyFont="1" applyAlignment="1">
      <alignment horizontal="center"/>
    </xf>
    <xf numFmtId="0" fontId="7" fillId="0" borderId="0" xfId="0" applyFont="1"/>
    <xf numFmtId="0" fontId="1" fillId="0" borderId="0" xfId="0" applyFont="1"/>
    <xf numFmtId="1" fontId="7" fillId="0" borderId="0" xfId="0" applyNumberFormat="1" applyFont="1"/>
    <xf numFmtId="0" fontId="7" fillId="0" borderId="1" xfId="0" applyFont="1" applyBorder="1" applyAlignment="1">
      <alignment horizontal="center"/>
    </xf>
    <xf numFmtId="4" fontId="1" fillId="2" borderId="0" xfId="0" applyNumberFormat="1" applyFont="1" applyFill="1" applyAlignment="1">
      <alignment horizontal="right"/>
    </xf>
    <xf numFmtId="4" fontId="1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right"/>
    </xf>
    <xf numFmtId="0" fontId="4" fillId="0" borderId="0" xfId="0" applyFont="1" applyAlignment="1">
      <alignment vertical="center" wrapText="1"/>
    </xf>
    <xf numFmtId="4" fontId="7" fillId="3" borderId="0" xfId="0" applyNumberFormat="1" applyFont="1" applyFill="1" applyAlignment="1">
      <alignment horizontal="right"/>
    </xf>
    <xf numFmtId="4" fontId="1" fillId="3" borderId="0" xfId="0" applyNumberFormat="1" applyFont="1" applyFill="1" applyAlignment="1">
      <alignment horizontal="right"/>
    </xf>
    <xf numFmtId="0" fontId="10" fillId="0" borderId="0" xfId="0" applyFont="1"/>
    <xf numFmtId="49" fontId="1" fillId="2" borderId="0" xfId="0" applyNumberFormat="1" applyFont="1" applyFill="1" applyAlignment="1">
      <alignment horizontal="center"/>
    </xf>
    <xf numFmtId="49" fontId="7" fillId="3" borderId="0" xfId="0" applyNumberFormat="1" applyFont="1" applyFill="1" applyAlignment="1">
      <alignment horizontal="center"/>
    </xf>
    <xf numFmtId="0" fontId="1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8" fillId="3" borderId="0" xfId="0" applyFont="1" applyFill="1" applyAlignment="1">
      <alignment vertical="center" wrapText="1"/>
    </xf>
    <xf numFmtId="49" fontId="1" fillId="3" borderId="0" xfId="0" quotePrefix="1" applyNumberFormat="1" applyFont="1" applyFill="1" applyAlignment="1">
      <alignment horizontal="center"/>
    </xf>
    <xf numFmtId="0" fontId="7" fillId="4" borderId="0" xfId="0" applyFont="1" applyFill="1" applyAlignment="1">
      <alignment vertical="center" wrapText="1"/>
    </xf>
    <xf numFmtId="0" fontId="7" fillId="4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49" fontId="6" fillId="2" borderId="0" xfId="0" quotePrefix="1" applyNumberFormat="1" applyFont="1" applyFill="1" applyAlignment="1">
      <alignment horizontal="center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4" borderId="0" xfId="0" applyFont="1" applyFill="1" applyAlignment="1">
      <alignment vertical="center" wrapText="1"/>
    </xf>
    <xf numFmtId="49" fontId="2" fillId="0" borderId="0" xfId="0" quotePrefix="1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1" fillId="0" borderId="0" xfId="0" applyFont="1"/>
    <xf numFmtId="0" fontId="2" fillId="4" borderId="0" xfId="0" applyFont="1" applyFill="1" applyAlignment="1">
      <alignment horizontal="left" vertical="top" wrapText="1"/>
    </xf>
    <xf numFmtId="0" fontId="1" fillId="4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4" fontId="7" fillId="0" borderId="0" xfId="0" applyNumberFormat="1" applyFont="1"/>
    <xf numFmtId="49" fontId="2" fillId="0" borderId="0" xfId="0" quotePrefix="1" applyNumberFormat="1" applyFont="1" applyAlignment="1">
      <alignment horizontal="center" vertical="top"/>
    </xf>
    <xf numFmtId="0" fontId="1" fillId="0" borderId="0" xfId="0" applyFont="1" applyAlignment="1">
      <alignment vertical="top" wrapText="1"/>
    </xf>
    <xf numFmtId="49" fontId="7" fillId="0" borderId="0" xfId="0" quotePrefix="1" applyNumberFormat="1" applyFont="1" applyAlignment="1">
      <alignment horizontal="center" vertical="top"/>
    </xf>
    <xf numFmtId="0" fontId="7" fillId="0" borderId="0" xfId="0" applyFont="1" applyAlignment="1">
      <alignment vertical="top" wrapText="1"/>
    </xf>
    <xf numFmtId="49" fontId="6" fillId="0" borderId="0" xfId="0" quotePrefix="1" applyNumberFormat="1" applyFont="1" applyAlignment="1">
      <alignment horizontal="center" vertical="top"/>
    </xf>
    <xf numFmtId="0" fontId="6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left" vertical="top" wrapText="1"/>
    </xf>
    <xf numFmtId="0" fontId="13" fillId="0" borderId="0" xfId="0" applyFont="1"/>
    <xf numFmtId="0" fontId="15" fillId="0" borderId="0" xfId="0" applyFont="1"/>
    <xf numFmtId="1" fontId="13" fillId="0" borderId="0" xfId="0" applyNumberFormat="1" applyFont="1"/>
    <xf numFmtId="0" fontId="13" fillId="0" borderId="1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4" fontId="15" fillId="0" borderId="0" xfId="0" applyNumberFormat="1" applyFont="1" applyAlignment="1">
      <alignment horizontal="right"/>
    </xf>
    <xf numFmtId="0" fontId="16" fillId="0" borderId="0" xfId="0" applyFont="1" applyAlignment="1">
      <alignment vertical="center" wrapText="1"/>
    </xf>
    <xf numFmtId="49" fontId="17" fillId="0" borderId="0" xfId="0" applyNumberFormat="1" applyFont="1" applyAlignment="1">
      <alignment horizontal="center"/>
    </xf>
    <xf numFmtId="49" fontId="18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13" fillId="4" borderId="0" xfId="0" applyFont="1" applyFill="1" applyAlignment="1">
      <alignment vertical="center" wrapText="1"/>
    </xf>
    <xf numFmtId="4" fontId="13" fillId="0" borderId="0" xfId="0" applyNumberFormat="1" applyFont="1" applyAlignment="1">
      <alignment horizontal="right"/>
    </xf>
    <xf numFmtId="4" fontId="14" fillId="0" borderId="0" xfId="0" applyNumberFormat="1" applyFont="1" applyAlignment="1">
      <alignment horizontal="right"/>
    </xf>
    <xf numFmtId="0" fontId="15" fillId="4" borderId="0" xfId="0" applyFont="1" applyFill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/>
    </xf>
    <xf numFmtId="0" fontId="19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49" fontId="17" fillId="0" borderId="0" xfId="0" quotePrefix="1" applyNumberFormat="1" applyFont="1" applyAlignment="1">
      <alignment horizontal="center"/>
    </xf>
    <xf numFmtId="49" fontId="18" fillId="0" borderId="0" xfId="0" quotePrefix="1" applyNumberFormat="1" applyFont="1" applyAlignment="1">
      <alignment horizontal="center"/>
    </xf>
    <xf numFmtId="0" fontId="17" fillId="4" borderId="0" xfId="0" applyFont="1" applyFill="1" applyAlignment="1">
      <alignment horizontal="left" vertical="top" wrapText="1"/>
    </xf>
    <xf numFmtId="0" fontId="13" fillId="4" borderId="0" xfId="0" applyFont="1" applyFill="1" applyAlignment="1">
      <alignment horizontal="left" vertical="center" wrapText="1"/>
    </xf>
    <xf numFmtId="0" fontId="15" fillId="4" borderId="0" xfId="0" applyFont="1" applyFill="1" applyAlignment="1">
      <alignment horizontal="left" vertical="center" wrapText="1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4" fontId="13" fillId="0" borderId="0" xfId="0" applyNumberFormat="1" applyFont="1"/>
    <xf numFmtId="49" fontId="15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0" fontId="21" fillId="0" borderId="0" xfId="0" applyFont="1" applyAlignment="1">
      <alignment vertical="center" wrapText="1"/>
    </xf>
    <xf numFmtId="0" fontId="23" fillId="0" borderId="0" xfId="0" applyFont="1" applyAlignment="1">
      <alignment vertical="center" wrapText="1"/>
    </xf>
    <xf numFmtId="1" fontId="13" fillId="0" borderId="0" xfId="0" applyNumberFormat="1" applyFont="1" applyAlignment="1">
      <alignment horizontal="right"/>
    </xf>
    <xf numFmtId="1" fontId="7" fillId="0" borderId="0" xfId="0" applyNumberFormat="1" applyFont="1" applyAlignment="1">
      <alignment horizontal="right"/>
    </xf>
    <xf numFmtId="49" fontId="1" fillId="0" borderId="0" xfId="0" quotePrefix="1" applyNumberFormat="1" applyFont="1" applyAlignment="1">
      <alignment horizontal="center"/>
    </xf>
    <xf numFmtId="49" fontId="6" fillId="0" borderId="0" xfId="0" applyNumberFormat="1" applyFont="1" applyAlignment="1">
      <alignment horizontal="center"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0" fontId="15" fillId="0" borderId="0" xfId="0" applyFont="1" applyAlignment="1">
      <alignment horizontal="center" wrapText="1"/>
    </xf>
  </cellXfs>
  <cellStyles count="2">
    <cellStyle name="xl73" xfId="1" xr:uid="{00000000-0005-0000-0000-000000000000}"/>
    <cellStyle name="Обычный" xfId="0" builtinId="0"/>
  </cellStyles>
  <dxfs count="0"/>
  <tableStyles count="0" defaultTableStyle="TableStyleMedium2" defaultPivotStyle="PivotStyleMedium9"/>
  <colors>
    <mruColors>
      <color rgb="FF0000CC"/>
      <color rgb="FFFFFF00"/>
      <color rgb="FF0FF12A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282"/>
  <sheetViews>
    <sheetView tabSelected="1" workbookViewId="0">
      <selection activeCell="F207" sqref="F207"/>
    </sheetView>
  </sheetViews>
  <sheetFormatPr defaultRowHeight="12" x14ac:dyDescent="0.2"/>
  <cols>
    <col min="1" max="1" width="49" style="19" customWidth="1"/>
    <col min="2" max="2" width="12.7109375" style="19" customWidth="1"/>
    <col min="3" max="3" width="8.5703125" style="19" customWidth="1"/>
    <col min="4" max="4" width="11.140625" style="19" customWidth="1"/>
    <col min="5" max="5" width="9.28515625" style="19" customWidth="1"/>
    <col min="6" max="6" width="13.42578125" style="19" customWidth="1"/>
    <col min="7" max="7" width="9.140625" style="19"/>
    <col min="8" max="10" width="10.85546875" style="19" bestFit="1" customWidth="1"/>
    <col min="11" max="244" width="9.140625" style="19"/>
    <col min="245" max="245" width="37.7109375" style="19" customWidth="1"/>
    <col min="246" max="246" width="7.5703125" style="19" customWidth="1"/>
    <col min="247" max="248" width="9" style="19" customWidth="1"/>
    <col min="249" max="249" width="6.42578125" style="19" customWidth="1"/>
    <col min="250" max="250" width="9.28515625" style="19" customWidth="1"/>
    <col min="251" max="251" width="11" style="19" customWidth="1"/>
    <col min="252" max="252" width="9.85546875" style="19" customWidth="1"/>
    <col min="253" max="255" width="0" style="19" hidden="1" customWidth="1"/>
    <col min="256" max="262" width="9.140625" style="19" customWidth="1"/>
    <col min="263" max="500" width="9.140625" style="19"/>
    <col min="501" max="501" width="37.7109375" style="19" customWidth="1"/>
    <col min="502" max="502" width="7.5703125" style="19" customWidth="1"/>
    <col min="503" max="504" width="9" style="19" customWidth="1"/>
    <col min="505" max="505" width="6.42578125" style="19" customWidth="1"/>
    <col min="506" max="506" width="9.28515625" style="19" customWidth="1"/>
    <col min="507" max="507" width="11" style="19" customWidth="1"/>
    <col min="508" max="508" width="9.85546875" style="19" customWidth="1"/>
    <col min="509" max="511" width="0" style="19" hidden="1" customWidth="1"/>
    <col min="512" max="518" width="9.140625" style="19" customWidth="1"/>
    <col min="519" max="756" width="9.140625" style="19"/>
    <col min="757" max="757" width="37.7109375" style="19" customWidth="1"/>
    <col min="758" max="758" width="7.5703125" style="19" customWidth="1"/>
    <col min="759" max="760" width="9" style="19" customWidth="1"/>
    <col min="761" max="761" width="6.42578125" style="19" customWidth="1"/>
    <col min="762" max="762" width="9.28515625" style="19" customWidth="1"/>
    <col min="763" max="763" width="11" style="19" customWidth="1"/>
    <col min="764" max="764" width="9.85546875" style="19" customWidth="1"/>
    <col min="765" max="767" width="0" style="19" hidden="1" customWidth="1"/>
    <col min="768" max="774" width="9.140625" style="19" customWidth="1"/>
    <col min="775" max="1012" width="9.140625" style="19"/>
    <col min="1013" max="1013" width="37.7109375" style="19" customWidth="1"/>
    <col min="1014" max="1014" width="7.5703125" style="19" customWidth="1"/>
    <col min="1015" max="1016" width="9" style="19" customWidth="1"/>
    <col min="1017" max="1017" width="6.42578125" style="19" customWidth="1"/>
    <col min="1018" max="1018" width="9.28515625" style="19" customWidth="1"/>
    <col min="1019" max="1019" width="11" style="19" customWidth="1"/>
    <col min="1020" max="1020" width="9.85546875" style="19" customWidth="1"/>
    <col min="1021" max="1023" width="0" style="19" hidden="1" customWidth="1"/>
    <col min="1024" max="1030" width="9.140625" style="19" customWidth="1"/>
    <col min="1031" max="1268" width="9.140625" style="19"/>
    <col min="1269" max="1269" width="37.7109375" style="19" customWidth="1"/>
    <col min="1270" max="1270" width="7.5703125" style="19" customWidth="1"/>
    <col min="1271" max="1272" width="9" style="19" customWidth="1"/>
    <col min="1273" max="1273" width="6.42578125" style="19" customWidth="1"/>
    <col min="1274" max="1274" width="9.28515625" style="19" customWidth="1"/>
    <col min="1275" max="1275" width="11" style="19" customWidth="1"/>
    <col min="1276" max="1276" width="9.85546875" style="19" customWidth="1"/>
    <col min="1277" max="1279" width="0" style="19" hidden="1" customWidth="1"/>
    <col min="1280" max="1286" width="9.140625" style="19" customWidth="1"/>
    <col min="1287" max="1524" width="9.140625" style="19"/>
    <col min="1525" max="1525" width="37.7109375" style="19" customWidth="1"/>
    <col min="1526" max="1526" width="7.5703125" style="19" customWidth="1"/>
    <col min="1527" max="1528" width="9" style="19" customWidth="1"/>
    <col min="1529" max="1529" width="6.42578125" style="19" customWidth="1"/>
    <col min="1530" max="1530" width="9.28515625" style="19" customWidth="1"/>
    <col min="1531" max="1531" width="11" style="19" customWidth="1"/>
    <col min="1532" max="1532" width="9.85546875" style="19" customWidth="1"/>
    <col min="1533" max="1535" width="0" style="19" hidden="1" customWidth="1"/>
    <col min="1536" max="1542" width="9.140625" style="19" customWidth="1"/>
    <col min="1543" max="1780" width="9.140625" style="19"/>
    <col min="1781" max="1781" width="37.7109375" style="19" customWidth="1"/>
    <col min="1782" max="1782" width="7.5703125" style="19" customWidth="1"/>
    <col min="1783" max="1784" width="9" style="19" customWidth="1"/>
    <col min="1785" max="1785" width="6.42578125" style="19" customWidth="1"/>
    <col min="1786" max="1786" width="9.28515625" style="19" customWidth="1"/>
    <col min="1787" max="1787" width="11" style="19" customWidth="1"/>
    <col min="1788" max="1788" width="9.85546875" style="19" customWidth="1"/>
    <col min="1789" max="1791" width="0" style="19" hidden="1" customWidth="1"/>
    <col min="1792" max="1798" width="9.140625" style="19" customWidth="1"/>
    <col min="1799" max="2036" width="9.140625" style="19"/>
    <col min="2037" max="2037" width="37.7109375" style="19" customWidth="1"/>
    <col min="2038" max="2038" width="7.5703125" style="19" customWidth="1"/>
    <col min="2039" max="2040" width="9" style="19" customWidth="1"/>
    <col min="2041" max="2041" width="6.42578125" style="19" customWidth="1"/>
    <col min="2042" max="2042" width="9.28515625" style="19" customWidth="1"/>
    <col min="2043" max="2043" width="11" style="19" customWidth="1"/>
    <col min="2044" max="2044" width="9.85546875" style="19" customWidth="1"/>
    <col min="2045" max="2047" width="0" style="19" hidden="1" customWidth="1"/>
    <col min="2048" max="2054" width="9.140625" style="19" customWidth="1"/>
    <col min="2055" max="2292" width="9.140625" style="19"/>
    <col min="2293" max="2293" width="37.7109375" style="19" customWidth="1"/>
    <col min="2294" max="2294" width="7.5703125" style="19" customWidth="1"/>
    <col min="2295" max="2296" width="9" style="19" customWidth="1"/>
    <col min="2297" max="2297" width="6.42578125" style="19" customWidth="1"/>
    <col min="2298" max="2298" width="9.28515625" style="19" customWidth="1"/>
    <col min="2299" max="2299" width="11" style="19" customWidth="1"/>
    <col min="2300" max="2300" width="9.85546875" style="19" customWidth="1"/>
    <col min="2301" max="2303" width="0" style="19" hidden="1" customWidth="1"/>
    <col min="2304" max="2310" width="9.140625" style="19" customWidth="1"/>
    <col min="2311" max="2548" width="9.140625" style="19"/>
    <col min="2549" max="2549" width="37.7109375" style="19" customWidth="1"/>
    <col min="2550" max="2550" width="7.5703125" style="19" customWidth="1"/>
    <col min="2551" max="2552" width="9" style="19" customWidth="1"/>
    <col min="2553" max="2553" width="6.42578125" style="19" customWidth="1"/>
    <col min="2554" max="2554" width="9.28515625" style="19" customWidth="1"/>
    <col min="2555" max="2555" width="11" style="19" customWidth="1"/>
    <col min="2556" max="2556" width="9.85546875" style="19" customWidth="1"/>
    <col min="2557" max="2559" width="0" style="19" hidden="1" customWidth="1"/>
    <col min="2560" max="2566" width="9.140625" style="19" customWidth="1"/>
    <col min="2567" max="2804" width="9.140625" style="19"/>
    <col min="2805" max="2805" width="37.7109375" style="19" customWidth="1"/>
    <col min="2806" max="2806" width="7.5703125" style="19" customWidth="1"/>
    <col min="2807" max="2808" width="9" style="19" customWidth="1"/>
    <col min="2809" max="2809" width="6.42578125" style="19" customWidth="1"/>
    <col min="2810" max="2810" width="9.28515625" style="19" customWidth="1"/>
    <col min="2811" max="2811" width="11" style="19" customWidth="1"/>
    <col min="2812" max="2812" width="9.85546875" style="19" customWidth="1"/>
    <col min="2813" max="2815" width="0" style="19" hidden="1" customWidth="1"/>
    <col min="2816" max="2822" width="9.140625" style="19" customWidth="1"/>
    <col min="2823" max="3060" width="9.140625" style="19"/>
    <col min="3061" max="3061" width="37.7109375" style="19" customWidth="1"/>
    <col min="3062" max="3062" width="7.5703125" style="19" customWidth="1"/>
    <col min="3063" max="3064" width="9" style="19" customWidth="1"/>
    <col min="3065" max="3065" width="6.42578125" style="19" customWidth="1"/>
    <col min="3066" max="3066" width="9.28515625" style="19" customWidth="1"/>
    <col min="3067" max="3067" width="11" style="19" customWidth="1"/>
    <col min="3068" max="3068" width="9.85546875" style="19" customWidth="1"/>
    <col min="3069" max="3071" width="0" style="19" hidden="1" customWidth="1"/>
    <col min="3072" max="3078" width="9.140625" style="19" customWidth="1"/>
    <col min="3079" max="3316" width="9.140625" style="19"/>
    <col min="3317" max="3317" width="37.7109375" style="19" customWidth="1"/>
    <col min="3318" max="3318" width="7.5703125" style="19" customWidth="1"/>
    <col min="3319" max="3320" width="9" style="19" customWidth="1"/>
    <col min="3321" max="3321" width="6.42578125" style="19" customWidth="1"/>
    <col min="3322" max="3322" width="9.28515625" style="19" customWidth="1"/>
    <col min="3323" max="3323" width="11" style="19" customWidth="1"/>
    <col min="3324" max="3324" width="9.85546875" style="19" customWidth="1"/>
    <col min="3325" max="3327" width="0" style="19" hidden="1" customWidth="1"/>
    <col min="3328" max="3334" width="9.140625" style="19" customWidth="1"/>
    <col min="3335" max="3572" width="9.140625" style="19"/>
    <col min="3573" max="3573" width="37.7109375" style="19" customWidth="1"/>
    <col min="3574" max="3574" width="7.5703125" style="19" customWidth="1"/>
    <col min="3575" max="3576" width="9" style="19" customWidth="1"/>
    <col min="3577" max="3577" width="6.42578125" style="19" customWidth="1"/>
    <col min="3578" max="3578" width="9.28515625" style="19" customWidth="1"/>
    <col min="3579" max="3579" width="11" style="19" customWidth="1"/>
    <col min="3580" max="3580" width="9.85546875" style="19" customWidth="1"/>
    <col min="3581" max="3583" width="0" style="19" hidden="1" customWidth="1"/>
    <col min="3584" max="3590" width="9.140625" style="19" customWidth="1"/>
    <col min="3591" max="3828" width="9.140625" style="19"/>
    <col min="3829" max="3829" width="37.7109375" style="19" customWidth="1"/>
    <col min="3830" max="3830" width="7.5703125" style="19" customWidth="1"/>
    <col min="3831" max="3832" width="9" style="19" customWidth="1"/>
    <col min="3833" max="3833" width="6.42578125" style="19" customWidth="1"/>
    <col min="3834" max="3834" width="9.28515625" style="19" customWidth="1"/>
    <col min="3835" max="3835" width="11" style="19" customWidth="1"/>
    <col min="3836" max="3836" width="9.85546875" style="19" customWidth="1"/>
    <col min="3837" max="3839" width="0" style="19" hidden="1" customWidth="1"/>
    <col min="3840" max="3846" width="9.140625" style="19" customWidth="1"/>
    <col min="3847" max="4084" width="9.140625" style="19"/>
    <col min="4085" max="4085" width="37.7109375" style="19" customWidth="1"/>
    <col min="4086" max="4086" width="7.5703125" style="19" customWidth="1"/>
    <col min="4087" max="4088" width="9" style="19" customWidth="1"/>
    <col min="4089" max="4089" width="6.42578125" style="19" customWidth="1"/>
    <col min="4090" max="4090" width="9.28515625" style="19" customWidth="1"/>
    <col min="4091" max="4091" width="11" style="19" customWidth="1"/>
    <col min="4092" max="4092" width="9.85546875" style="19" customWidth="1"/>
    <col min="4093" max="4095" width="0" style="19" hidden="1" customWidth="1"/>
    <col min="4096" max="4102" width="9.140625" style="19" customWidth="1"/>
    <col min="4103" max="4340" width="9.140625" style="19"/>
    <col min="4341" max="4341" width="37.7109375" style="19" customWidth="1"/>
    <col min="4342" max="4342" width="7.5703125" style="19" customWidth="1"/>
    <col min="4343" max="4344" width="9" style="19" customWidth="1"/>
    <col min="4345" max="4345" width="6.42578125" style="19" customWidth="1"/>
    <col min="4346" max="4346" width="9.28515625" style="19" customWidth="1"/>
    <col min="4347" max="4347" width="11" style="19" customWidth="1"/>
    <col min="4348" max="4348" width="9.85546875" style="19" customWidth="1"/>
    <col min="4349" max="4351" width="0" style="19" hidden="1" customWidth="1"/>
    <col min="4352" max="4358" width="9.140625" style="19" customWidth="1"/>
    <col min="4359" max="4596" width="9.140625" style="19"/>
    <col min="4597" max="4597" width="37.7109375" style="19" customWidth="1"/>
    <col min="4598" max="4598" width="7.5703125" style="19" customWidth="1"/>
    <col min="4599" max="4600" width="9" style="19" customWidth="1"/>
    <col min="4601" max="4601" width="6.42578125" style="19" customWidth="1"/>
    <col min="4602" max="4602" width="9.28515625" style="19" customWidth="1"/>
    <col min="4603" max="4603" width="11" style="19" customWidth="1"/>
    <col min="4604" max="4604" width="9.85546875" style="19" customWidth="1"/>
    <col min="4605" max="4607" width="0" style="19" hidden="1" customWidth="1"/>
    <col min="4608" max="4614" width="9.140625" style="19" customWidth="1"/>
    <col min="4615" max="4852" width="9.140625" style="19"/>
    <col min="4853" max="4853" width="37.7109375" style="19" customWidth="1"/>
    <col min="4854" max="4854" width="7.5703125" style="19" customWidth="1"/>
    <col min="4855" max="4856" width="9" style="19" customWidth="1"/>
    <col min="4857" max="4857" width="6.42578125" style="19" customWidth="1"/>
    <col min="4858" max="4858" width="9.28515625" style="19" customWidth="1"/>
    <col min="4859" max="4859" width="11" style="19" customWidth="1"/>
    <col min="4860" max="4860" width="9.85546875" style="19" customWidth="1"/>
    <col min="4861" max="4863" width="0" style="19" hidden="1" customWidth="1"/>
    <col min="4864" max="4870" width="9.140625" style="19" customWidth="1"/>
    <col min="4871" max="5108" width="9.140625" style="19"/>
    <col min="5109" max="5109" width="37.7109375" style="19" customWidth="1"/>
    <col min="5110" max="5110" width="7.5703125" style="19" customWidth="1"/>
    <col min="5111" max="5112" width="9" style="19" customWidth="1"/>
    <col min="5113" max="5113" width="6.42578125" style="19" customWidth="1"/>
    <col min="5114" max="5114" width="9.28515625" style="19" customWidth="1"/>
    <col min="5115" max="5115" width="11" style="19" customWidth="1"/>
    <col min="5116" max="5116" width="9.85546875" style="19" customWidth="1"/>
    <col min="5117" max="5119" width="0" style="19" hidden="1" customWidth="1"/>
    <col min="5120" max="5126" width="9.140625" style="19" customWidth="1"/>
    <col min="5127" max="5364" width="9.140625" style="19"/>
    <col min="5365" max="5365" width="37.7109375" style="19" customWidth="1"/>
    <col min="5366" max="5366" width="7.5703125" style="19" customWidth="1"/>
    <col min="5367" max="5368" width="9" style="19" customWidth="1"/>
    <col min="5369" max="5369" width="6.42578125" style="19" customWidth="1"/>
    <col min="5370" max="5370" width="9.28515625" style="19" customWidth="1"/>
    <col min="5371" max="5371" width="11" style="19" customWidth="1"/>
    <col min="5372" max="5372" width="9.85546875" style="19" customWidth="1"/>
    <col min="5373" max="5375" width="0" style="19" hidden="1" customWidth="1"/>
    <col min="5376" max="5382" width="9.140625" style="19" customWidth="1"/>
    <col min="5383" max="5620" width="9.140625" style="19"/>
    <col min="5621" max="5621" width="37.7109375" style="19" customWidth="1"/>
    <col min="5622" max="5622" width="7.5703125" style="19" customWidth="1"/>
    <col min="5623" max="5624" width="9" style="19" customWidth="1"/>
    <col min="5625" max="5625" width="6.42578125" style="19" customWidth="1"/>
    <col min="5626" max="5626" width="9.28515625" style="19" customWidth="1"/>
    <col min="5627" max="5627" width="11" style="19" customWidth="1"/>
    <col min="5628" max="5628" width="9.85546875" style="19" customWidth="1"/>
    <col min="5629" max="5631" width="0" style="19" hidden="1" customWidth="1"/>
    <col min="5632" max="5638" width="9.140625" style="19" customWidth="1"/>
    <col min="5639" max="5876" width="9.140625" style="19"/>
    <col min="5877" max="5877" width="37.7109375" style="19" customWidth="1"/>
    <col min="5878" max="5878" width="7.5703125" style="19" customWidth="1"/>
    <col min="5879" max="5880" width="9" style="19" customWidth="1"/>
    <col min="5881" max="5881" width="6.42578125" style="19" customWidth="1"/>
    <col min="5882" max="5882" width="9.28515625" style="19" customWidth="1"/>
    <col min="5883" max="5883" width="11" style="19" customWidth="1"/>
    <col min="5884" max="5884" width="9.85546875" style="19" customWidth="1"/>
    <col min="5885" max="5887" width="0" style="19" hidden="1" customWidth="1"/>
    <col min="5888" max="5894" width="9.140625" style="19" customWidth="1"/>
    <col min="5895" max="6132" width="9.140625" style="19"/>
    <col min="6133" max="6133" width="37.7109375" style="19" customWidth="1"/>
    <col min="6134" max="6134" width="7.5703125" style="19" customWidth="1"/>
    <col min="6135" max="6136" width="9" style="19" customWidth="1"/>
    <col min="6137" max="6137" width="6.42578125" style="19" customWidth="1"/>
    <col min="6138" max="6138" width="9.28515625" style="19" customWidth="1"/>
    <col min="6139" max="6139" width="11" style="19" customWidth="1"/>
    <col min="6140" max="6140" width="9.85546875" style="19" customWidth="1"/>
    <col min="6141" max="6143" width="0" style="19" hidden="1" customWidth="1"/>
    <col min="6144" max="6150" width="9.140625" style="19" customWidth="1"/>
    <col min="6151" max="6388" width="9.140625" style="19"/>
    <col min="6389" max="6389" width="37.7109375" style="19" customWidth="1"/>
    <col min="6390" max="6390" width="7.5703125" style="19" customWidth="1"/>
    <col min="6391" max="6392" width="9" style="19" customWidth="1"/>
    <col min="6393" max="6393" width="6.42578125" style="19" customWidth="1"/>
    <col min="6394" max="6394" width="9.28515625" style="19" customWidth="1"/>
    <col min="6395" max="6395" width="11" style="19" customWidth="1"/>
    <col min="6396" max="6396" width="9.85546875" style="19" customWidth="1"/>
    <col min="6397" max="6399" width="0" style="19" hidden="1" customWidth="1"/>
    <col min="6400" max="6406" width="9.140625" style="19" customWidth="1"/>
    <col min="6407" max="6644" width="9.140625" style="19"/>
    <col min="6645" max="6645" width="37.7109375" style="19" customWidth="1"/>
    <col min="6646" max="6646" width="7.5703125" style="19" customWidth="1"/>
    <col min="6647" max="6648" width="9" style="19" customWidth="1"/>
    <col min="6649" max="6649" width="6.42578125" style="19" customWidth="1"/>
    <col min="6650" max="6650" width="9.28515625" style="19" customWidth="1"/>
    <col min="6651" max="6651" width="11" style="19" customWidth="1"/>
    <col min="6652" max="6652" width="9.85546875" style="19" customWidth="1"/>
    <col min="6653" max="6655" width="0" style="19" hidden="1" customWidth="1"/>
    <col min="6656" max="6662" width="9.140625" style="19" customWidth="1"/>
    <col min="6663" max="6900" width="9.140625" style="19"/>
    <col min="6901" max="6901" width="37.7109375" style="19" customWidth="1"/>
    <col min="6902" max="6902" width="7.5703125" style="19" customWidth="1"/>
    <col min="6903" max="6904" width="9" style="19" customWidth="1"/>
    <col min="6905" max="6905" width="6.42578125" style="19" customWidth="1"/>
    <col min="6906" max="6906" width="9.28515625" style="19" customWidth="1"/>
    <col min="6907" max="6907" width="11" style="19" customWidth="1"/>
    <col min="6908" max="6908" width="9.85546875" style="19" customWidth="1"/>
    <col min="6909" max="6911" width="0" style="19" hidden="1" customWidth="1"/>
    <col min="6912" max="6918" width="9.140625" style="19" customWidth="1"/>
    <col min="6919" max="7156" width="9.140625" style="19"/>
    <col min="7157" max="7157" width="37.7109375" style="19" customWidth="1"/>
    <col min="7158" max="7158" width="7.5703125" style="19" customWidth="1"/>
    <col min="7159" max="7160" width="9" style="19" customWidth="1"/>
    <col min="7161" max="7161" width="6.42578125" style="19" customWidth="1"/>
    <col min="7162" max="7162" width="9.28515625" style="19" customWidth="1"/>
    <col min="7163" max="7163" width="11" style="19" customWidth="1"/>
    <col min="7164" max="7164" width="9.85546875" style="19" customWidth="1"/>
    <col min="7165" max="7167" width="0" style="19" hidden="1" customWidth="1"/>
    <col min="7168" max="7174" width="9.140625" style="19" customWidth="1"/>
    <col min="7175" max="7412" width="9.140625" style="19"/>
    <col min="7413" max="7413" width="37.7109375" style="19" customWidth="1"/>
    <col min="7414" max="7414" width="7.5703125" style="19" customWidth="1"/>
    <col min="7415" max="7416" width="9" style="19" customWidth="1"/>
    <col min="7417" max="7417" width="6.42578125" style="19" customWidth="1"/>
    <col min="7418" max="7418" width="9.28515625" style="19" customWidth="1"/>
    <col min="7419" max="7419" width="11" style="19" customWidth="1"/>
    <col min="7420" max="7420" width="9.85546875" style="19" customWidth="1"/>
    <col min="7421" max="7423" width="0" style="19" hidden="1" customWidth="1"/>
    <col min="7424" max="7430" width="9.140625" style="19" customWidth="1"/>
    <col min="7431" max="7668" width="9.140625" style="19"/>
    <col min="7669" max="7669" width="37.7109375" style="19" customWidth="1"/>
    <col min="7670" max="7670" width="7.5703125" style="19" customWidth="1"/>
    <col min="7671" max="7672" width="9" style="19" customWidth="1"/>
    <col min="7673" max="7673" width="6.42578125" style="19" customWidth="1"/>
    <col min="7674" max="7674" width="9.28515625" style="19" customWidth="1"/>
    <col min="7675" max="7675" width="11" style="19" customWidth="1"/>
    <col min="7676" max="7676" width="9.85546875" style="19" customWidth="1"/>
    <col min="7677" max="7679" width="0" style="19" hidden="1" customWidth="1"/>
    <col min="7680" max="7686" width="9.140625" style="19" customWidth="1"/>
    <col min="7687" max="7924" width="9.140625" style="19"/>
    <col min="7925" max="7925" width="37.7109375" style="19" customWidth="1"/>
    <col min="7926" max="7926" width="7.5703125" style="19" customWidth="1"/>
    <col min="7927" max="7928" width="9" style="19" customWidth="1"/>
    <col min="7929" max="7929" width="6.42578125" style="19" customWidth="1"/>
    <col min="7930" max="7930" width="9.28515625" style="19" customWidth="1"/>
    <col min="7931" max="7931" width="11" style="19" customWidth="1"/>
    <col min="7932" max="7932" width="9.85546875" style="19" customWidth="1"/>
    <col min="7933" max="7935" width="0" style="19" hidden="1" customWidth="1"/>
    <col min="7936" max="7942" width="9.140625" style="19" customWidth="1"/>
    <col min="7943" max="8180" width="9.140625" style="19"/>
    <col min="8181" max="8181" width="37.7109375" style="19" customWidth="1"/>
    <col min="8182" max="8182" width="7.5703125" style="19" customWidth="1"/>
    <col min="8183" max="8184" width="9" style="19" customWidth="1"/>
    <col min="8185" max="8185" width="6.42578125" style="19" customWidth="1"/>
    <col min="8186" max="8186" width="9.28515625" style="19" customWidth="1"/>
    <col min="8187" max="8187" width="11" style="19" customWidth="1"/>
    <col min="8188" max="8188" width="9.85546875" style="19" customWidth="1"/>
    <col min="8189" max="8191" width="0" style="19" hidden="1" customWidth="1"/>
    <col min="8192" max="8198" width="9.140625" style="19" customWidth="1"/>
    <col min="8199" max="8436" width="9.140625" style="19"/>
    <col min="8437" max="8437" width="37.7109375" style="19" customWidth="1"/>
    <col min="8438" max="8438" width="7.5703125" style="19" customWidth="1"/>
    <col min="8439" max="8440" width="9" style="19" customWidth="1"/>
    <col min="8441" max="8441" width="6.42578125" style="19" customWidth="1"/>
    <col min="8442" max="8442" width="9.28515625" style="19" customWidth="1"/>
    <col min="8443" max="8443" width="11" style="19" customWidth="1"/>
    <col min="8444" max="8444" width="9.85546875" style="19" customWidth="1"/>
    <col min="8445" max="8447" width="0" style="19" hidden="1" customWidth="1"/>
    <col min="8448" max="8454" width="9.140625" style="19" customWidth="1"/>
    <col min="8455" max="8692" width="9.140625" style="19"/>
    <col min="8693" max="8693" width="37.7109375" style="19" customWidth="1"/>
    <col min="8694" max="8694" width="7.5703125" style="19" customWidth="1"/>
    <col min="8695" max="8696" width="9" style="19" customWidth="1"/>
    <col min="8697" max="8697" width="6.42578125" style="19" customWidth="1"/>
    <col min="8698" max="8698" width="9.28515625" style="19" customWidth="1"/>
    <col min="8699" max="8699" width="11" style="19" customWidth="1"/>
    <col min="8700" max="8700" width="9.85546875" style="19" customWidth="1"/>
    <col min="8701" max="8703" width="0" style="19" hidden="1" customWidth="1"/>
    <col min="8704" max="8710" width="9.140625" style="19" customWidth="1"/>
    <col min="8711" max="8948" width="9.140625" style="19"/>
    <col min="8949" max="8949" width="37.7109375" style="19" customWidth="1"/>
    <col min="8950" max="8950" width="7.5703125" style="19" customWidth="1"/>
    <col min="8951" max="8952" width="9" style="19" customWidth="1"/>
    <col min="8953" max="8953" width="6.42578125" style="19" customWidth="1"/>
    <col min="8954" max="8954" width="9.28515625" style="19" customWidth="1"/>
    <col min="8955" max="8955" width="11" style="19" customWidth="1"/>
    <col min="8956" max="8956" width="9.85546875" style="19" customWidth="1"/>
    <col min="8957" max="8959" width="0" style="19" hidden="1" customWidth="1"/>
    <col min="8960" max="8966" width="9.140625" style="19" customWidth="1"/>
    <col min="8967" max="9204" width="9.140625" style="19"/>
    <col min="9205" max="9205" width="37.7109375" style="19" customWidth="1"/>
    <col min="9206" max="9206" width="7.5703125" style="19" customWidth="1"/>
    <col min="9207" max="9208" width="9" style="19" customWidth="1"/>
    <col min="9209" max="9209" width="6.42578125" style="19" customWidth="1"/>
    <col min="9210" max="9210" width="9.28515625" style="19" customWidth="1"/>
    <col min="9211" max="9211" width="11" style="19" customWidth="1"/>
    <col min="9212" max="9212" width="9.85546875" style="19" customWidth="1"/>
    <col min="9213" max="9215" width="0" style="19" hidden="1" customWidth="1"/>
    <col min="9216" max="9222" width="9.140625" style="19" customWidth="1"/>
    <col min="9223" max="9460" width="9.140625" style="19"/>
    <col min="9461" max="9461" width="37.7109375" style="19" customWidth="1"/>
    <col min="9462" max="9462" width="7.5703125" style="19" customWidth="1"/>
    <col min="9463" max="9464" width="9" style="19" customWidth="1"/>
    <col min="9465" max="9465" width="6.42578125" style="19" customWidth="1"/>
    <col min="9466" max="9466" width="9.28515625" style="19" customWidth="1"/>
    <col min="9467" max="9467" width="11" style="19" customWidth="1"/>
    <col min="9468" max="9468" width="9.85546875" style="19" customWidth="1"/>
    <col min="9469" max="9471" width="0" style="19" hidden="1" customWidth="1"/>
    <col min="9472" max="9478" width="9.140625" style="19" customWidth="1"/>
    <col min="9479" max="9716" width="9.140625" style="19"/>
    <col min="9717" max="9717" width="37.7109375" style="19" customWidth="1"/>
    <col min="9718" max="9718" width="7.5703125" style="19" customWidth="1"/>
    <col min="9719" max="9720" width="9" style="19" customWidth="1"/>
    <col min="9721" max="9721" width="6.42578125" style="19" customWidth="1"/>
    <col min="9722" max="9722" width="9.28515625" style="19" customWidth="1"/>
    <col min="9723" max="9723" width="11" style="19" customWidth="1"/>
    <col min="9724" max="9724" width="9.85546875" style="19" customWidth="1"/>
    <col min="9725" max="9727" width="0" style="19" hidden="1" customWidth="1"/>
    <col min="9728" max="9734" width="9.140625" style="19" customWidth="1"/>
    <col min="9735" max="9972" width="9.140625" style="19"/>
    <col min="9973" max="9973" width="37.7109375" style="19" customWidth="1"/>
    <col min="9974" max="9974" width="7.5703125" style="19" customWidth="1"/>
    <col min="9975" max="9976" width="9" style="19" customWidth="1"/>
    <col min="9977" max="9977" width="6.42578125" style="19" customWidth="1"/>
    <col min="9978" max="9978" width="9.28515625" style="19" customWidth="1"/>
    <col min="9979" max="9979" width="11" style="19" customWidth="1"/>
    <col min="9980" max="9980" width="9.85546875" style="19" customWidth="1"/>
    <col min="9981" max="9983" width="0" style="19" hidden="1" customWidth="1"/>
    <col min="9984" max="9990" width="9.140625" style="19" customWidth="1"/>
    <col min="9991" max="10228" width="9.140625" style="19"/>
    <col min="10229" max="10229" width="37.7109375" style="19" customWidth="1"/>
    <col min="10230" max="10230" width="7.5703125" style="19" customWidth="1"/>
    <col min="10231" max="10232" width="9" style="19" customWidth="1"/>
    <col min="10233" max="10233" width="6.42578125" style="19" customWidth="1"/>
    <col min="10234" max="10234" width="9.28515625" style="19" customWidth="1"/>
    <col min="10235" max="10235" width="11" style="19" customWidth="1"/>
    <col min="10236" max="10236" width="9.85546875" style="19" customWidth="1"/>
    <col min="10237" max="10239" width="0" style="19" hidden="1" customWidth="1"/>
    <col min="10240" max="10246" width="9.140625" style="19" customWidth="1"/>
    <col min="10247" max="10484" width="9.140625" style="19"/>
    <col min="10485" max="10485" width="37.7109375" style="19" customWidth="1"/>
    <col min="10486" max="10486" width="7.5703125" style="19" customWidth="1"/>
    <col min="10487" max="10488" width="9" style="19" customWidth="1"/>
    <col min="10489" max="10489" width="6.42578125" style="19" customWidth="1"/>
    <col min="10490" max="10490" width="9.28515625" style="19" customWidth="1"/>
    <col min="10491" max="10491" width="11" style="19" customWidth="1"/>
    <col min="10492" max="10492" width="9.85546875" style="19" customWidth="1"/>
    <col min="10493" max="10495" width="0" style="19" hidden="1" customWidth="1"/>
    <col min="10496" max="10502" width="9.140625" style="19" customWidth="1"/>
    <col min="10503" max="10740" width="9.140625" style="19"/>
    <col min="10741" max="10741" width="37.7109375" style="19" customWidth="1"/>
    <col min="10742" max="10742" width="7.5703125" style="19" customWidth="1"/>
    <col min="10743" max="10744" width="9" style="19" customWidth="1"/>
    <col min="10745" max="10745" width="6.42578125" style="19" customWidth="1"/>
    <col min="10746" max="10746" width="9.28515625" style="19" customWidth="1"/>
    <col min="10747" max="10747" width="11" style="19" customWidth="1"/>
    <col min="10748" max="10748" width="9.85546875" style="19" customWidth="1"/>
    <col min="10749" max="10751" width="0" style="19" hidden="1" customWidth="1"/>
    <col min="10752" max="10758" width="9.140625" style="19" customWidth="1"/>
    <col min="10759" max="10996" width="9.140625" style="19"/>
    <col min="10997" max="10997" width="37.7109375" style="19" customWidth="1"/>
    <col min="10998" max="10998" width="7.5703125" style="19" customWidth="1"/>
    <col min="10999" max="11000" width="9" style="19" customWidth="1"/>
    <col min="11001" max="11001" width="6.42578125" style="19" customWidth="1"/>
    <col min="11002" max="11002" width="9.28515625" style="19" customWidth="1"/>
    <col min="11003" max="11003" width="11" style="19" customWidth="1"/>
    <col min="11004" max="11004" width="9.85546875" style="19" customWidth="1"/>
    <col min="11005" max="11007" width="0" style="19" hidden="1" customWidth="1"/>
    <col min="11008" max="11014" width="9.140625" style="19" customWidth="1"/>
    <col min="11015" max="11252" width="9.140625" style="19"/>
    <col min="11253" max="11253" width="37.7109375" style="19" customWidth="1"/>
    <col min="11254" max="11254" width="7.5703125" style="19" customWidth="1"/>
    <col min="11255" max="11256" width="9" style="19" customWidth="1"/>
    <col min="11257" max="11257" width="6.42578125" style="19" customWidth="1"/>
    <col min="11258" max="11258" width="9.28515625" style="19" customWidth="1"/>
    <col min="11259" max="11259" width="11" style="19" customWidth="1"/>
    <col min="11260" max="11260" width="9.85546875" style="19" customWidth="1"/>
    <col min="11261" max="11263" width="0" style="19" hidden="1" customWidth="1"/>
    <col min="11264" max="11270" width="9.140625" style="19" customWidth="1"/>
    <col min="11271" max="11508" width="9.140625" style="19"/>
    <col min="11509" max="11509" width="37.7109375" style="19" customWidth="1"/>
    <col min="11510" max="11510" width="7.5703125" style="19" customWidth="1"/>
    <col min="11511" max="11512" width="9" style="19" customWidth="1"/>
    <col min="11513" max="11513" width="6.42578125" style="19" customWidth="1"/>
    <col min="11514" max="11514" width="9.28515625" style="19" customWidth="1"/>
    <col min="11515" max="11515" width="11" style="19" customWidth="1"/>
    <col min="11516" max="11516" width="9.85546875" style="19" customWidth="1"/>
    <col min="11517" max="11519" width="0" style="19" hidden="1" customWidth="1"/>
    <col min="11520" max="11526" width="9.140625" style="19" customWidth="1"/>
    <col min="11527" max="11764" width="9.140625" style="19"/>
    <col min="11765" max="11765" width="37.7109375" style="19" customWidth="1"/>
    <col min="11766" max="11766" width="7.5703125" style="19" customWidth="1"/>
    <col min="11767" max="11768" width="9" style="19" customWidth="1"/>
    <col min="11769" max="11769" width="6.42578125" style="19" customWidth="1"/>
    <col min="11770" max="11770" width="9.28515625" style="19" customWidth="1"/>
    <col min="11771" max="11771" width="11" style="19" customWidth="1"/>
    <col min="11772" max="11772" width="9.85546875" style="19" customWidth="1"/>
    <col min="11773" max="11775" width="0" style="19" hidden="1" customWidth="1"/>
    <col min="11776" max="11782" width="9.140625" style="19" customWidth="1"/>
    <col min="11783" max="12020" width="9.140625" style="19"/>
    <col min="12021" max="12021" width="37.7109375" style="19" customWidth="1"/>
    <col min="12022" max="12022" width="7.5703125" style="19" customWidth="1"/>
    <col min="12023" max="12024" width="9" style="19" customWidth="1"/>
    <col min="12025" max="12025" width="6.42578125" style="19" customWidth="1"/>
    <col min="12026" max="12026" width="9.28515625" style="19" customWidth="1"/>
    <col min="12027" max="12027" width="11" style="19" customWidth="1"/>
    <col min="12028" max="12028" width="9.85546875" style="19" customWidth="1"/>
    <col min="12029" max="12031" width="0" style="19" hidden="1" customWidth="1"/>
    <col min="12032" max="12038" width="9.140625" style="19" customWidth="1"/>
    <col min="12039" max="12276" width="9.140625" style="19"/>
    <col min="12277" max="12277" width="37.7109375" style="19" customWidth="1"/>
    <col min="12278" max="12278" width="7.5703125" style="19" customWidth="1"/>
    <col min="12279" max="12280" width="9" style="19" customWidth="1"/>
    <col min="12281" max="12281" width="6.42578125" style="19" customWidth="1"/>
    <col min="12282" max="12282" width="9.28515625" style="19" customWidth="1"/>
    <col min="12283" max="12283" width="11" style="19" customWidth="1"/>
    <col min="12284" max="12284" width="9.85546875" style="19" customWidth="1"/>
    <col min="12285" max="12287" width="0" style="19" hidden="1" customWidth="1"/>
    <col min="12288" max="12294" width="9.140625" style="19" customWidth="1"/>
    <col min="12295" max="12532" width="9.140625" style="19"/>
    <col min="12533" max="12533" width="37.7109375" style="19" customWidth="1"/>
    <col min="12534" max="12534" width="7.5703125" style="19" customWidth="1"/>
    <col min="12535" max="12536" width="9" style="19" customWidth="1"/>
    <col min="12537" max="12537" width="6.42578125" style="19" customWidth="1"/>
    <col min="12538" max="12538" width="9.28515625" style="19" customWidth="1"/>
    <col min="12539" max="12539" width="11" style="19" customWidth="1"/>
    <col min="12540" max="12540" width="9.85546875" style="19" customWidth="1"/>
    <col min="12541" max="12543" width="0" style="19" hidden="1" customWidth="1"/>
    <col min="12544" max="12550" width="9.140625" style="19" customWidth="1"/>
    <col min="12551" max="12788" width="9.140625" style="19"/>
    <col min="12789" max="12789" width="37.7109375" style="19" customWidth="1"/>
    <col min="12790" max="12790" width="7.5703125" style="19" customWidth="1"/>
    <col min="12791" max="12792" width="9" style="19" customWidth="1"/>
    <col min="12793" max="12793" width="6.42578125" style="19" customWidth="1"/>
    <col min="12794" max="12794" width="9.28515625" style="19" customWidth="1"/>
    <col min="12795" max="12795" width="11" style="19" customWidth="1"/>
    <col min="12796" max="12796" width="9.85546875" style="19" customWidth="1"/>
    <col min="12797" max="12799" width="0" style="19" hidden="1" customWidth="1"/>
    <col min="12800" max="12806" width="9.140625" style="19" customWidth="1"/>
    <col min="12807" max="13044" width="9.140625" style="19"/>
    <col min="13045" max="13045" width="37.7109375" style="19" customWidth="1"/>
    <col min="13046" max="13046" width="7.5703125" style="19" customWidth="1"/>
    <col min="13047" max="13048" width="9" style="19" customWidth="1"/>
    <col min="13049" max="13049" width="6.42578125" style="19" customWidth="1"/>
    <col min="13050" max="13050" width="9.28515625" style="19" customWidth="1"/>
    <col min="13051" max="13051" width="11" style="19" customWidth="1"/>
    <col min="13052" max="13052" width="9.85546875" style="19" customWidth="1"/>
    <col min="13053" max="13055" width="0" style="19" hidden="1" customWidth="1"/>
    <col min="13056" max="13062" width="9.140625" style="19" customWidth="1"/>
    <col min="13063" max="13300" width="9.140625" style="19"/>
    <col min="13301" max="13301" width="37.7109375" style="19" customWidth="1"/>
    <col min="13302" max="13302" width="7.5703125" style="19" customWidth="1"/>
    <col min="13303" max="13304" width="9" style="19" customWidth="1"/>
    <col min="13305" max="13305" width="6.42578125" style="19" customWidth="1"/>
    <col min="13306" max="13306" width="9.28515625" style="19" customWidth="1"/>
    <col min="13307" max="13307" width="11" style="19" customWidth="1"/>
    <col min="13308" max="13308" width="9.85546875" style="19" customWidth="1"/>
    <col min="13309" max="13311" width="0" style="19" hidden="1" customWidth="1"/>
    <col min="13312" max="13318" width="9.140625" style="19" customWidth="1"/>
    <col min="13319" max="13556" width="9.140625" style="19"/>
    <col min="13557" max="13557" width="37.7109375" style="19" customWidth="1"/>
    <col min="13558" max="13558" width="7.5703125" style="19" customWidth="1"/>
    <col min="13559" max="13560" width="9" style="19" customWidth="1"/>
    <col min="13561" max="13561" width="6.42578125" style="19" customWidth="1"/>
    <col min="13562" max="13562" width="9.28515625" style="19" customWidth="1"/>
    <col min="13563" max="13563" width="11" style="19" customWidth="1"/>
    <col min="13564" max="13564" width="9.85546875" style="19" customWidth="1"/>
    <col min="13565" max="13567" width="0" style="19" hidden="1" customWidth="1"/>
    <col min="13568" max="13574" width="9.140625" style="19" customWidth="1"/>
    <col min="13575" max="13812" width="9.140625" style="19"/>
    <col min="13813" max="13813" width="37.7109375" style="19" customWidth="1"/>
    <col min="13814" max="13814" width="7.5703125" style="19" customWidth="1"/>
    <col min="13815" max="13816" width="9" style="19" customWidth="1"/>
    <col min="13817" max="13817" width="6.42578125" style="19" customWidth="1"/>
    <col min="13818" max="13818" width="9.28515625" style="19" customWidth="1"/>
    <col min="13819" max="13819" width="11" style="19" customWidth="1"/>
    <col min="13820" max="13820" width="9.85546875" style="19" customWidth="1"/>
    <col min="13821" max="13823" width="0" style="19" hidden="1" customWidth="1"/>
    <col min="13824" max="13830" width="9.140625" style="19" customWidth="1"/>
    <col min="13831" max="14068" width="9.140625" style="19"/>
    <col min="14069" max="14069" width="37.7109375" style="19" customWidth="1"/>
    <col min="14070" max="14070" width="7.5703125" style="19" customWidth="1"/>
    <col min="14071" max="14072" width="9" style="19" customWidth="1"/>
    <col min="14073" max="14073" width="6.42578125" style="19" customWidth="1"/>
    <col min="14074" max="14074" width="9.28515625" style="19" customWidth="1"/>
    <col min="14075" max="14075" width="11" style="19" customWidth="1"/>
    <col min="14076" max="14076" width="9.85546875" style="19" customWidth="1"/>
    <col min="14077" max="14079" width="0" style="19" hidden="1" customWidth="1"/>
    <col min="14080" max="14086" width="9.140625" style="19" customWidth="1"/>
    <col min="14087" max="14324" width="9.140625" style="19"/>
    <col min="14325" max="14325" width="37.7109375" style="19" customWidth="1"/>
    <col min="14326" max="14326" width="7.5703125" style="19" customWidth="1"/>
    <col min="14327" max="14328" width="9" style="19" customWidth="1"/>
    <col min="14329" max="14329" width="6.42578125" style="19" customWidth="1"/>
    <col min="14330" max="14330" width="9.28515625" style="19" customWidth="1"/>
    <col min="14331" max="14331" width="11" style="19" customWidth="1"/>
    <col min="14332" max="14332" width="9.85546875" style="19" customWidth="1"/>
    <col min="14333" max="14335" width="0" style="19" hidden="1" customWidth="1"/>
    <col min="14336" max="14342" width="9.140625" style="19" customWidth="1"/>
    <col min="14343" max="14580" width="9.140625" style="19"/>
    <col min="14581" max="14581" width="37.7109375" style="19" customWidth="1"/>
    <col min="14582" max="14582" width="7.5703125" style="19" customWidth="1"/>
    <col min="14583" max="14584" width="9" style="19" customWidth="1"/>
    <col min="14585" max="14585" width="6.42578125" style="19" customWidth="1"/>
    <col min="14586" max="14586" width="9.28515625" style="19" customWidth="1"/>
    <col min="14587" max="14587" width="11" style="19" customWidth="1"/>
    <col min="14588" max="14588" width="9.85546875" style="19" customWidth="1"/>
    <col min="14589" max="14591" width="0" style="19" hidden="1" customWidth="1"/>
    <col min="14592" max="14598" width="9.140625" style="19" customWidth="1"/>
    <col min="14599" max="14836" width="9.140625" style="19"/>
    <col min="14837" max="14837" width="37.7109375" style="19" customWidth="1"/>
    <col min="14838" max="14838" width="7.5703125" style="19" customWidth="1"/>
    <col min="14839" max="14840" width="9" style="19" customWidth="1"/>
    <col min="14841" max="14841" width="6.42578125" style="19" customWidth="1"/>
    <col min="14842" max="14842" width="9.28515625" style="19" customWidth="1"/>
    <col min="14843" max="14843" width="11" style="19" customWidth="1"/>
    <col min="14844" max="14844" width="9.85546875" style="19" customWidth="1"/>
    <col min="14845" max="14847" width="0" style="19" hidden="1" customWidth="1"/>
    <col min="14848" max="14854" width="9.140625" style="19" customWidth="1"/>
    <col min="14855" max="15092" width="9.140625" style="19"/>
    <col min="15093" max="15093" width="37.7109375" style="19" customWidth="1"/>
    <col min="15094" max="15094" width="7.5703125" style="19" customWidth="1"/>
    <col min="15095" max="15096" width="9" style="19" customWidth="1"/>
    <col min="15097" max="15097" width="6.42578125" style="19" customWidth="1"/>
    <col min="15098" max="15098" width="9.28515625" style="19" customWidth="1"/>
    <col min="15099" max="15099" width="11" style="19" customWidth="1"/>
    <col min="15100" max="15100" width="9.85546875" style="19" customWidth="1"/>
    <col min="15101" max="15103" width="0" style="19" hidden="1" customWidth="1"/>
    <col min="15104" max="15110" width="9.140625" style="19" customWidth="1"/>
    <col min="15111" max="15348" width="9.140625" style="19"/>
    <col min="15349" max="15349" width="37.7109375" style="19" customWidth="1"/>
    <col min="15350" max="15350" width="7.5703125" style="19" customWidth="1"/>
    <col min="15351" max="15352" width="9" style="19" customWidth="1"/>
    <col min="15353" max="15353" width="6.42578125" style="19" customWidth="1"/>
    <col min="15354" max="15354" width="9.28515625" style="19" customWidth="1"/>
    <col min="15355" max="15355" width="11" style="19" customWidth="1"/>
    <col min="15356" max="15356" width="9.85546875" style="19" customWidth="1"/>
    <col min="15357" max="15359" width="0" style="19" hidden="1" customWidth="1"/>
    <col min="15360" max="15366" width="9.140625" style="19" customWidth="1"/>
    <col min="15367" max="15604" width="9.140625" style="19"/>
    <col min="15605" max="15605" width="37.7109375" style="19" customWidth="1"/>
    <col min="15606" max="15606" width="7.5703125" style="19" customWidth="1"/>
    <col min="15607" max="15608" width="9" style="19" customWidth="1"/>
    <col min="15609" max="15609" width="6.42578125" style="19" customWidth="1"/>
    <col min="15610" max="15610" width="9.28515625" style="19" customWidth="1"/>
    <col min="15611" max="15611" width="11" style="19" customWidth="1"/>
    <col min="15612" max="15612" width="9.85546875" style="19" customWidth="1"/>
    <col min="15613" max="15615" width="0" style="19" hidden="1" customWidth="1"/>
    <col min="15616" max="15622" width="9.140625" style="19" customWidth="1"/>
    <col min="15623" max="15860" width="9.140625" style="19"/>
    <col min="15861" max="15861" width="37.7109375" style="19" customWidth="1"/>
    <col min="15862" max="15862" width="7.5703125" style="19" customWidth="1"/>
    <col min="15863" max="15864" width="9" style="19" customWidth="1"/>
    <col min="15865" max="15865" width="6.42578125" style="19" customWidth="1"/>
    <col min="15866" max="15866" width="9.28515625" style="19" customWidth="1"/>
    <col min="15867" max="15867" width="11" style="19" customWidth="1"/>
    <col min="15868" max="15868" width="9.85546875" style="19" customWidth="1"/>
    <col min="15869" max="15871" width="0" style="19" hidden="1" customWidth="1"/>
    <col min="15872" max="15878" width="9.140625" style="19" customWidth="1"/>
    <col min="15879" max="16116" width="9.140625" style="19"/>
    <col min="16117" max="16117" width="37.7109375" style="19" customWidth="1"/>
    <col min="16118" max="16118" width="7.5703125" style="19" customWidth="1"/>
    <col min="16119" max="16120" width="9" style="19" customWidth="1"/>
    <col min="16121" max="16121" width="6.42578125" style="19" customWidth="1"/>
    <col min="16122" max="16122" width="9.28515625" style="19" customWidth="1"/>
    <col min="16123" max="16123" width="11" style="19" customWidth="1"/>
    <col min="16124" max="16124" width="9.85546875" style="19" customWidth="1"/>
    <col min="16125" max="16127" width="0" style="19" hidden="1" customWidth="1"/>
    <col min="16128" max="16134" width="9.140625" style="19" customWidth="1"/>
    <col min="16135" max="16384" width="9.140625" style="19"/>
  </cols>
  <sheetData>
    <row r="2" spans="1:6" ht="24" customHeight="1" x14ac:dyDescent="0.2">
      <c r="C2" s="19" t="s">
        <v>307</v>
      </c>
    </row>
    <row r="3" spans="1:6" x14ac:dyDescent="0.2">
      <c r="C3" s="111" t="s">
        <v>228</v>
      </c>
      <c r="D3" s="111"/>
      <c r="E3" s="111"/>
      <c r="F3" s="111"/>
    </row>
    <row r="4" spans="1:6" x14ac:dyDescent="0.2">
      <c r="C4" s="19" t="s">
        <v>322</v>
      </c>
    </row>
    <row r="6" spans="1:6" x14ac:dyDescent="0.2">
      <c r="A6" s="112" t="s">
        <v>323</v>
      </c>
      <c r="B6" s="112"/>
      <c r="C6" s="112"/>
      <c r="D6" s="112"/>
      <c r="E6" s="112"/>
      <c r="F6" s="112"/>
    </row>
    <row r="7" spans="1:6" x14ac:dyDescent="0.2">
      <c r="A7" s="20"/>
    </row>
    <row r="8" spans="1:6" x14ac:dyDescent="0.2">
      <c r="F8" s="102" t="s">
        <v>89</v>
      </c>
    </row>
    <row r="9" spans="1:6" s="107" customFormat="1" ht="36" x14ac:dyDescent="0.25">
      <c r="A9" s="105" t="s">
        <v>0</v>
      </c>
      <c r="B9" s="106" t="s">
        <v>109</v>
      </c>
      <c r="C9" s="106" t="s">
        <v>1</v>
      </c>
      <c r="D9" s="106" t="s">
        <v>2</v>
      </c>
      <c r="E9" s="106" t="s">
        <v>3</v>
      </c>
      <c r="F9" s="106" t="s">
        <v>310</v>
      </c>
    </row>
    <row r="10" spans="1:6" x14ac:dyDescent="0.2">
      <c r="A10" s="22">
        <v>1</v>
      </c>
      <c r="B10" s="22">
        <v>2</v>
      </c>
      <c r="C10" s="22">
        <v>3</v>
      </c>
      <c r="D10" s="22">
        <v>4</v>
      </c>
      <c r="E10" s="22">
        <v>5</v>
      </c>
      <c r="F10" s="22">
        <v>6</v>
      </c>
    </row>
    <row r="11" spans="1:6" ht="36" x14ac:dyDescent="0.2">
      <c r="A11" s="46" t="s">
        <v>95</v>
      </c>
      <c r="B11" s="18"/>
      <c r="C11" s="18"/>
      <c r="D11" s="18"/>
      <c r="E11" s="18"/>
      <c r="F11" s="18"/>
    </row>
    <row r="12" spans="1:6" x14ac:dyDescent="0.2">
      <c r="A12" s="36" t="s">
        <v>4</v>
      </c>
      <c r="C12" s="37"/>
      <c r="D12" s="37"/>
      <c r="E12" s="37"/>
      <c r="F12" s="24">
        <f>F13+F91+F100+F118+F149+F213+F220+F235+F267</f>
        <v>224306088.20000002</v>
      </c>
    </row>
    <row r="13" spans="1:6" x14ac:dyDescent="0.2">
      <c r="A13" s="1" t="s">
        <v>5</v>
      </c>
      <c r="B13" s="2" t="s">
        <v>6</v>
      </c>
      <c r="C13" s="3" t="s">
        <v>7</v>
      </c>
      <c r="D13" s="44"/>
      <c r="E13" s="44"/>
      <c r="F13" s="23">
        <f>F14+F19+F31+F37</f>
        <v>135363553</v>
      </c>
    </row>
    <row r="14" spans="1:6" ht="36" x14ac:dyDescent="0.2">
      <c r="A14" s="38" t="s">
        <v>47</v>
      </c>
      <c r="B14" s="39" t="s">
        <v>6</v>
      </c>
      <c r="C14" s="12" t="s">
        <v>8</v>
      </c>
      <c r="D14" s="15"/>
      <c r="E14" s="15"/>
      <c r="F14" s="30">
        <f t="shared" ref="F14" si="0">+F15</f>
        <v>1793076</v>
      </c>
    </row>
    <row r="15" spans="1:6" ht="36" x14ac:dyDescent="0.2">
      <c r="A15" s="28" t="s">
        <v>48</v>
      </c>
      <c r="B15" s="49" t="s">
        <v>6</v>
      </c>
      <c r="C15" s="49" t="s">
        <v>8</v>
      </c>
      <c r="D15" s="49" t="s">
        <v>115</v>
      </c>
      <c r="E15" s="49"/>
      <c r="F15" s="24">
        <f t="shared" ref="F15:F17" si="1">F16</f>
        <v>1793076</v>
      </c>
    </row>
    <row r="16" spans="1:6" ht="24" x14ac:dyDescent="0.2">
      <c r="A16" s="48" t="s">
        <v>9</v>
      </c>
      <c r="B16" s="49" t="s">
        <v>6</v>
      </c>
      <c r="C16" s="49" t="s">
        <v>8</v>
      </c>
      <c r="D16" s="49" t="s">
        <v>115</v>
      </c>
      <c r="E16" s="49"/>
      <c r="F16" s="24">
        <f t="shared" si="1"/>
        <v>1793076</v>
      </c>
    </row>
    <row r="17" spans="1:6" ht="48" x14ac:dyDescent="0.2">
      <c r="A17" s="40" t="s">
        <v>80</v>
      </c>
      <c r="B17" s="4" t="s">
        <v>6</v>
      </c>
      <c r="C17" s="4" t="s">
        <v>8</v>
      </c>
      <c r="D17" s="4" t="s">
        <v>115</v>
      </c>
      <c r="E17" s="4" t="s">
        <v>50</v>
      </c>
      <c r="F17" s="26">
        <f t="shared" si="1"/>
        <v>1793076</v>
      </c>
    </row>
    <row r="18" spans="1:6" ht="24" x14ac:dyDescent="0.2">
      <c r="A18" s="42" t="s">
        <v>86</v>
      </c>
      <c r="B18" s="4" t="s">
        <v>6</v>
      </c>
      <c r="C18" s="4" t="s">
        <v>8</v>
      </c>
      <c r="D18" s="4" t="s">
        <v>115</v>
      </c>
      <c r="E18" s="4" t="s">
        <v>52</v>
      </c>
      <c r="F18" s="27">
        <v>1793076</v>
      </c>
    </row>
    <row r="19" spans="1:6" ht="36" x14ac:dyDescent="0.2">
      <c r="A19" s="35" t="s">
        <v>10</v>
      </c>
      <c r="B19" s="12" t="s">
        <v>6</v>
      </c>
      <c r="C19" s="12" t="s">
        <v>11</v>
      </c>
      <c r="D19" s="15"/>
      <c r="E19" s="15"/>
      <c r="F19" s="30">
        <f>F20+F27</f>
        <v>16931486</v>
      </c>
    </row>
    <row r="20" spans="1:6" ht="36" x14ac:dyDescent="0.2">
      <c r="A20" s="28" t="s">
        <v>218</v>
      </c>
      <c r="B20" s="49" t="s">
        <v>6</v>
      </c>
      <c r="C20" s="49" t="s">
        <v>11</v>
      </c>
      <c r="D20" s="49" t="s">
        <v>116</v>
      </c>
      <c r="E20" s="49"/>
      <c r="F20" s="24">
        <f t="shared" ref="F20:F21" si="2">F21</f>
        <v>15320593</v>
      </c>
    </row>
    <row r="21" spans="1:6" ht="24" x14ac:dyDescent="0.2">
      <c r="A21" s="48" t="s">
        <v>114</v>
      </c>
      <c r="B21" s="49" t="s">
        <v>6</v>
      </c>
      <c r="C21" s="50" t="s">
        <v>11</v>
      </c>
      <c r="D21" s="49" t="s">
        <v>117</v>
      </c>
      <c r="E21" s="49"/>
      <c r="F21" s="24">
        <f t="shared" si="2"/>
        <v>15320593</v>
      </c>
    </row>
    <row r="22" spans="1:6" x14ac:dyDescent="0.2">
      <c r="A22" s="48" t="s">
        <v>49</v>
      </c>
      <c r="B22" s="49" t="s">
        <v>6</v>
      </c>
      <c r="C22" s="49" t="s">
        <v>11</v>
      </c>
      <c r="D22" s="49" t="s">
        <v>118</v>
      </c>
      <c r="E22" s="49"/>
      <c r="F22" s="24">
        <f>F23+F25</f>
        <v>15320593</v>
      </c>
    </row>
    <row r="23" spans="1:6" ht="48" x14ac:dyDescent="0.2">
      <c r="A23" s="41" t="s">
        <v>80</v>
      </c>
      <c r="B23" s="4" t="s">
        <v>6</v>
      </c>
      <c r="C23" s="4" t="s">
        <v>11</v>
      </c>
      <c r="D23" s="4" t="s">
        <v>118</v>
      </c>
      <c r="E23" s="4" t="s">
        <v>50</v>
      </c>
      <c r="F23" s="26">
        <f t="shared" ref="F23" si="3">F24</f>
        <v>13219193</v>
      </c>
    </row>
    <row r="24" spans="1:6" ht="24" x14ac:dyDescent="0.2">
      <c r="A24" s="42" t="s">
        <v>86</v>
      </c>
      <c r="B24" s="4" t="s">
        <v>6</v>
      </c>
      <c r="C24" s="4" t="s">
        <v>11</v>
      </c>
      <c r="D24" s="4" t="s">
        <v>118</v>
      </c>
      <c r="E24" s="4" t="s">
        <v>52</v>
      </c>
      <c r="F24" s="27">
        <v>13219193</v>
      </c>
    </row>
    <row r="25" spans="1:6" ht="24" x14ac:dyDescent="0.2">
      <c r="A25" s="40" t="s">
        <v>61</v>
      </c>
      <c r="B25" s="25" t="s">
        <v>6</v>
      </c>
      <c r="C25" s="4" t="s">
        <v>11</v>
      </c>
      <c r="D25" s="4" t="s">
        <v>118</v>
      </c>
      <c r="E25" s="4" t="s">
        <v>53</v>
      </c>
      <c r="F25" s="26">
        <f t="shared" ref="F25" si="4">F26</f>
        <v>2101400</v>
      </c>
    </row>
    <row r="26" spans="1:6" ht="24" x14ac:dyDescent="0.2">
      <c r="A26" s="40" t="s">
        <v>62</v>
      </c>
      <c r="B26" s="25" t="s">
        <v>6</v>
      </c>
      <c r="C26" s="4" t="s">
        <v>11</v>
      </c>
      <c r="D26" s="4" t="s">
        <v>118</v>
      </c>
      <c r="E26" s="4" t="s">
        <v>54</v>
      </c>
      <c r="F26" s="27">
        <v>2101400</v>
      </c>
    </row>
    <row r="27" spans="1:6" x14ac:dyDescent="0.2">
      <c r="A27" s="28" t="s">
        <v>57</v>
      </c>
      <c r="B27" s="49" t="s">
        <v>6</v>
      </c>
      <c r="C27" s="49" t="s">
        <v>11</v>
      </c>
      <c r="D27" s="49" t="s">
        <v>119</v>
      </c>
      <c r="E27" s="49"/>
      <c r="F27" s="24">
        <f t="shared" ref="F27:F29" si="5">F28</f>
        <v>1610893</v>
      </c>
    </row>
    <row r="28" spans="1:6" ht="24" x14ac:dyDescent="0.2">
      <c r="A28" s="48" t="s">
        <v>58</v>
      </c>
      <c r="B28" s="49" t="s">
        <v>6</v>
      </c>
      <c r="C28" s="49" t="s">
        <v>11</v>
      </c>
      <c r="D28" s="49" t="s">
        <v>120</v>
      </c>
      <c r="E28" s="49"/>
      <c r="F28" s="24">
        <f t="shared" si="5"/>
        <v>1610893</v>
      </c>
    </row>
    <row r="29" spans="1:6" ht="48" x14ac:dyDescent="0.2">
      <c r="A29" s="41" t="s">
        <v>80</v>
      </c>
      <c r="B29" s="4" t="s">
        <v>6</v>
      </c>
      <c r="C29" s="4" t="s">
        <v>11</v>
      </c>
      <c r="D29" s="4" t="s">
        <v>120</v>
      </c>
      <c r="E29" s="4" t="s">
        <v>50</v>
      </c>
      <c r="F29" s="26">
        <f t="shared" si="5"/>
        <v>1610893</v>
      </c>
    </row>
    <row r="30" spans="1:6" ht="24" x14ac:dyDescent="0.2">
      <c r="A30" s="42" t="s">
        <v>75</v>
      </c>
      <c r="B30" s="4" t="s">
        <v>6</v>
      </c>
      <c r="C30" s="4" t="s">
        <v>11</v>
      </c>
      <c r="D30" s="4" t="s">
        <v>120</v>
      </c>
      <c r="E30" s="4" t="s">
        <v>52</v>
      </c>
      <c r="F30" s="27">
        <v>1610893</v>
      </c>
    </row>
    <row r="31" spans="1:6" x14ac:dyDescent="0.2">
      <c r="A31" s="11" t="s">
        <v>12</v>
      </c>
      <c r="B31" s="12" t="s">
        <v>6</v>
      </c>
      <c r="C31" s="13" t="s">
        <v>13</v>
      </c>
      <c r="D31" s="8"/>
      <c r="E31" s="52"/>
      <c r="F31" s="30">
        <f t="shared" ref="F31:F35" si="6">F32</f>
        <v>400000</v>
      </c>
    </row>
    <row r="32" spans="1:6" ht="36" x14ac:dyDescent="0.2">
      <c r="A32" s="28" t="s">
        <v>286</v>
      </c>
      <c r="B32" s="51" t="s">
        <v>6</v>
      </c>
      <c r="C32" s="49" t="s">
        <v>13</v>
      </c>
      <c r="D32" s="49" t="s">
        <v>122</v>
      </c>
      <c r="E32" s="4"/>
      <c r="F32" s="24">
        <f t="shared" si="6"/>
        <v>400000</v>
      </c>
    </row>
    <row r="33" spans="1:6" ht="24" x14ac:dyDescent="0.2">
      <c r="A33" s="14" t="s">
        <v>121</v>
      </c>
      <c r="B33" s="51" t="s">
        <v>6</v>
      </c>
      <c r="C33" s="49" t="s">
        <v>13</v>
      </c>
      <c r="D33" s="49" t="s">
        <v>123</v>
      </c>
      <c r="E33" s="4"/>
      <c r="F33" s="24">
        <f t="shared" si="6"/>
        <v>400000</v>
      </c>
    </row>
    <row r="34" spans="1:6" x14ac:dyDescent="0.2">
      <c r="A34" s="14" t="s">
        <v>59</v>
      </c>
      <c r="B34" s="51" t="s">
        <v>6</v>
      </c>
      <c r="C34" s="49" t="s">
        <v>13</v>
      </c>
      <c r="D34" s="49" t="s">
        <v>209</v>
      </c>
      <c r="E34" s="49"/>
      <c r="F34" s="24">
        <f t="shared" si="6"/>
        <v>400000</v>
      </c>
    </row>
    <row r="35" spans="1:6" x14ac:dyDescent="0.2">
      <c r="A35" s="7" t="s">
        <v>45</v>
      </c>
      <c r="B35" s="25" t="s">
        <v>6</v>
      </c>
      <c r="C35" s="4" t="s">
        <v>13</v>
      </c>
      <c r="D35" s="4" t="s">
        <v>209</v>
      </c>
      <c r="E35" s="4">
        <v>800</v>
      </c>
      <c r="F35" s="26">
        <f t="shared" si="6"/>
        <v>400000</v>
      </c>
    </row>
    <row r="36" spans="1:6" x14ac:dyDescent="0.2">
      <c r="A36" s="7" t="s">
        <v>60</v>
      </c>
      <c r="B36" s="25" t="s">
        <v>6</v>
      </c>
      <c r="C36" s="4" t="s">
        <v>13</v>
      </c>
      <c r="D36" s="4" t="s">
        <v>209</v>
      </c>
      <c r="E36" s="4">
        <v>870</v>
      </c>
      <c r="F36" s="27">
        <v>400000</v>
      </c>
    </row>
    <row r="37" spans="1:6" x14ac:dyDescent="0.2">
      <c r="A37" s="11" t="s">
        <v>14</v>
      </c>
      <c r="B37" s="12" t="s">
        <v>6</v>
      </c>
      <c r="C37" s="13" t="s">
        <v>15</v>
      </c>
      <c r="D37" s="15"/>
      <c r="E37" s="15"/>
      <c r="F37" s="30">
        <f>F48+F58+F63+F38+F76+F81</f>
        <v>116238991</v>
      </c>
    </row>
    <row r="38" spans="1:6" ht="36" x14ac:dyDescent="0.2">
      <c r="A38" s="28" t="s">
        <v>65</v>
      </c>
      <c r="B38" s="51" t="s">
        <v>6</v>
      </c>
      <c r="C38" s="49" t="s">
        <v>15</v>
      </c>
      <c r="D38" s="49" t="s">
        <v>125</v>
      </c>
      <c r="E38" s="4"/>
      <c r="F38" s="24">
        <f t="shared" ref="F38" si="7">F39</f>
        <v>12978547</v>
      </c>
    </row>
    <row r="39" spans="1:6" ht="36" x14ac:dyDescent="0.2">
      <c r="A39" s="55" t="s">
        <v>124</v>
      </c>
      <c r="B39" s="51" t="s">
        <v>6</v>
      </c>
      <c r="C39" s="49" t="s">
        <v>15</v>
      </c>
      <c r="D39" s="49" t="s">
        <v>126</v>
      </c>
      <c r="E39" s="4"/>
      <c r="F39" s="24">
        <f t="shared" ref="F39" si="8">F40+F45</f>
        <v>12978547</v>
      </c>
    </row>
    <row r="40" spans="1:6" ht="36" x14ac:dyDescent="0.2">
      <c r="A40" s="55" t="s">
        <v>81</v>
      </c>
      <c r="B40" s="49" t="s">
        <v>6</v>
      </c>
      <c r="C40" s="49" t="s">
        <v>15</v>
      </c>
      <c r="D40" s="49" t="s">
        <v>127</v>
      </c>
      <c r="E40" s="49"/>
      <c r="F40" s="24">
        <f t="shared" ref="F40" si="9">F41+F43</f>
        <v>11971783</v>
      </c>
    </row>
    <row r="41" spans="1:6" ht="48" x14ac:dyDescent="0.2">
      <c r="A41" s="41" t="s">
        <v>80</v>
      </c>
      <c r="B41" s="4" t="s">
        <v>6</v>
      </c>
      <c r="C41" s="4" t="s">
        <v>15</v>
      </c>
      <c r="D41" s="4" t="s">
        <v>127</v>
      </c>
      <c r="E41" s="4" t="s">
        <v>50</v>
      </c>
      <c r="F41" s="26">
        <f t="shared" ref="F41" si="10">F42</f>
        <v>11876783</v>
      </c>
    </row>
    <row r="42" spans="1:6" ht="24" x14ac:dyDescent="0.2">
      <c r="A42" s="41" t="s">
        <v>51</v>
      </c>
      <c r="B42" s="4" t="s">
        <v>6</v>
      </c>
      <c r="C42" s="4" t="s">
        <v>15</v>
      </c>
      <c r="D42" s="4" t="s">
        <v>127</v>
      </c>
      <c r="E42" s="4" t="s">
        <v>52</v>
      </c>
      <c r="F42" s="27">
        <v>11876783</v>
      </c>
    </row>
    <row r="43" spans="1:6" ht="24" x14ac:dyDescent="0.2">
      <c r="A43" s="40" t="s">
        <v>61</v>
      </c>
      <c r="B43" s="4" t="s">
        <v>6</v>
      </c>
      <c r="C43" s="4" t="s">
        <v>15</v>
      </c>
      <c r="D43" s="4" t="s">
        <v>127</v>
      </c>
      <c r="E43" s="4" t="s">
        <v>53</v>
      </c>
      <c r="F43" s="26">
        <f t="shared" ref="F43" si="11">F44</f>
        <v>95000</v>
      </c>
    </row>
    <row r="44" spans="1:6" ht="24" x14ac:dyDescent="0.2">
      <c r="A44" s="40" t="s">
        <v>62</v>
      </c>
      <c r="B44" s="4" t="s">
        <v>6</v>
      </c>
      <c r="C44" s="4" t="s">
        <v>15</v>
      </c>
      <c r="D44" s="4" t="s">
        <v>127</v>
      </c>
      <c r="E44" s="4" t="s">
        <v>54</v>
      </c>
      <c r="F44" s="27">
        <v>95000</v>
      </c>
    </row>
    <row r="45" spans="1:6" ht="36" x14ac:dyDescent="0.2">
      <c r="A45" s="56" t="s">
        <v>129</v>
      </c>
      <c r="B45" s="49" t="s">
        <v>130</v>
      </c>
      <c r="C45" s="49" t="s">
        <v>15</v>
      </c>
      <c r="D45" s="49" t="s">
        <v>128</v>
      </c>
      <c r="E45" s="49"/>
      <c r="F45" s="24">
        <f t="shared" ref="F45:F46" si="12">F46</f>
        <v>1006764</v>
      </c>
    </row>
    <row r="46" spans="1:6" ht="24" x14ac:dyDescent="0.2">
      <c r="A46" s="40" t="s">
        <v>61</v>
      </c>
      <c r="B46" s="4" t="s">
        <v>6</v>
      </c>
      <c r="C46" s="4" t="s">
        <v>15</v>
      </c>
      <c r="D46" s="4" t="s">
        <v>128</v>
      </c>
      <c r="E46" s="4" t="s">
        <v>53</v>
      </c>
      <c r="F46" s="26">
        <f t="shared" si="12"/>
        <v>1006764</v>
      </c>
    </row>
    <row r="47" spans="1:6" ht="24" x14ac:dyDescent="0.2">
      <c r="A47" s="40" t="s">
        <v>62</v>
      </c>
      <c r="B47" s="4" t="s">
        <v>6</v>
      </c>
      <c r="C47" s="4" t="s">
        <v>15</v>
      </c>
      <c r="D47" s="4" t="s">
        <v>128</v>
      </c>
      <c r="E47" s="4" t="s">
        <v>54</v>
      </c>
      <c r="F47" s="27">
        <v>1006764</v>
      </c>
    </row>
    <row r="48" spans="1:6" ht="36" x14ac:dyDescent="0.2">
      <c r="A48" s="28" t="s">
        <v>287</v>
      </c>
      <c r="B48" s="49" t="s">
        <v>6</v>
      </c>
      <c r="C48" s="49" t="s">
        <v>15</v>
      </c>
      <c r="D48" s="50" t="s">
        <v>122</v>
      </c>
      <c r="E48" s="18"/>
      <c r="F48" s="24">
        <f t="shared" ref="F48" si="13">F49</f>
        <v>555944</v>
      </c>
    </row>
    <row r="49" spans="1:6" ht="24" x14ac:dyDescent="0.2">
      <c r="A49" s="14" t="s">
        <v>121</v>
      </c>
      <c r="B49" s="49" t="s">
        <v>6</v>
      </c>
      <c r="C49" s="49" t="s">
        <v>15</v>
      </c>
      <c r="D49" s="50" t="s">
        <v>123</v>
      </c>
      <c r="E49" s="18"/>
      <c r="F49" s="24">
        <f>F50+F55</f>
        <v>555944</v>
      </c>
    </row>
    <row r="50" spans="1:6" x14ac:dyDescent="0.2">
      <c r="A50" s="48" t="s">
        <v>141</v>
      </c>
      <c r="B50" s="49" t="s">
        <v>6</v>
      </c>
      <c r="C50" s="49" t="s">
        <v>15</v>
      </c>
      <c r="D50" s="50" t="s">
        <v>193</v>
      </c>
      <c r="E50" s="50"/>
      <c r="F50" s="24">
        <f t="shared" ref="F50" si="14">F51+F53</f>
        <v>287000</v>
      </c>
    </row>
    <row r="51" spans="1:6" ht="48" x14ac:dyDescent="0.2">
      <c r="A51" s="6" t="s">
        <v>80</v>
      </c>
      <c r="B51" s="4" t="s">
        <v>6</v>
      </c>
      <c r="C51" s="4" t="s">
        <v>15</v>
      </c>
      <c r="D51" s="5" t="s">
        <v>193</v>
      </c>
      <c r="E51" s="18">
        <v>100</v>
      </c>
      <c r="F51" s="26">
        <f t="shared" ref="F51" si="15">F52</f>
        <v>267000</v>
      </c>
    </row>
    <row r="52" spans="1:6" ht="24" x14ac:dyDescent="0.2">
      <c r="A52" s="6" t="s">
        <v>87</v>
      </c>
      <c r="B52" s="4" t="s">
        <v>6</v>
      </c>
      <c r="C52" s="4" t="s">
        <v>15</v>
      </c>
      <c r="D52" s="5" t="s">
        <v>193</v>
      </c>
      <c r="E52" s="18">
        <v>120</v>
      </c>
      <c r="F52" s="27">
        <v>267000</v>
      </c>
    </row>
    <row r="53" spans="1:6" ht="24" x14ac:dyDescent="0.2">
      <c r="A53" s="40" t="s">
        <v>61</v>
      </c>
      <c r="B53" s="4" t="s">
        <v>6</v>
      </c>
      <c r="C53" s="4" t="s">
        <v>15</v>
      </c>
      <c r="D53" s="5" t="s">
        <v>193</v>
      </c>
      <c r="E53" s="5" t="s">
        <v>53</v>
      </c>
      <c r="F53" s="26">
        <f t="shared" ref="F53" si="16">F54</f>
        <v>20000</v>
      </c>
    </row>
    <row r="54" spans="1:6" ht="24" x14ac:dyDescent="0.2">
      <c r="A54" s="40" t="s">
        <v>62</v>
      </c>
      <c r="B54" s="4" t="s">
        <v>6</v>
      </c>
      <c r="C54" s="4" t="s">
        <v>15</v>
      </c>
      <c r="D54" s="5" t="s">
        <v>193</v>
      </c>
      <c r="E54" s="5" t="s">
        <v>54</v>
      </c>
      <c r="F54" s="27">
        <v>20000</v>
      </c>
    </row>
    <row r="55" spans="1:6" ht="24" x14ac:dyDescent="0.2">
      <c r="A55" s="48" t="s">
        <v>142</v>
      </c>
      <c r="B55" s="49" t="s">
        <v>6</v>
      </c>
      <c r="C55" s="49" t="s">
        <v>15</v>
      </c>
      <c r="D55" s="50" t="s">
        <v>143</v>
      </c>
      <c r="E55" s="50"/>
      <c r="F55" s="24">
        <f t="shared" ref="F55:F56" si="17">F56</f>
        <v>268944</v>
      </c>
    </row>
    <row r="56" spans="1:6" ht="48" x14ac:dyDescent="0.2">
      <c r="A56" s="6" t="s">
        <v>80</v>
      </c>
      <c r="B56" s="4" t="s">
        <v>6</v>
      </c>
      <c r="C56" s="4" t="s">
        <v>15</v>
      </c>
      <c r="D56" s="5" t="s">
        <v>143</v>
      </c>
      <c r="E56" s="18">
        <v>100</v>
      </c>
      <c r="F56" s="26">
        <f t="shared" si="17"/>
        <v>268944</v>
      </c>
    </row>
    <row r="57" spans="1:6" ht="24" x14ac:dyDescent="0.2">
      <c r="A57" s="6" t="s">
        <v>87</v>
      </c>
      <c r="B57" s="4" t="s">
        <v>6</v>
      </c>
      <c r="C57" s="4" t="s">
        <v>15</v>
      </c>
      <c r="D57" s="5" t="s">
        <v>143</v>
      </c>
      <c r="E57" s="18">
        <v>120</v>
      </c>
      <c r="F57" s="27">
        <v>268944</v>
      </c>
    </row>
    <row r="58" spans="1:6" ht="36" x14ac:dyDescent="0.2">
      <c r="A58" s="28" t="s">
        <v>64</v>
      </c>
      <c r="B58" s="51" t="s">
        <v>6</v>
      </c>
      <c r="C58" s="49" t="s">
        <v>15</v>
      </c>
      <c r="D58" s="49" t="s">
        <v>133</v>
      </c>
      <c r="E58" s="4"/>
      <c r="F58" s="24">
        <f t="shared" ref="F58:F61" si="18">F59</f>
        <v>613800</v>
      </c>
    </row>
    <row r="59" spans="1:6" ht="24" x14ac:dyDescent="0.2">
      <c r="A59" s="14" t="s">
        <v>131</v>
      </c>
      <c r="B59" s="51" t="s">
        <v>6</v>
      </c>
      <c r="C59" s="49" t="s">
        <v>15</v>
      </c>
      <c r="D59" s="49" t="s">
        <v>211</v>
      </c>
      <c r="E59" s="4"/>
      <c r="F59" s="24">
        <f t="shared" si="18"/>
        <v>613800</v>
      </c>
    </row>
    <row r="60" spans="1:6" x14ac:dyDescent="0.2">
      <c r="A60" s="14" t="s">
        <v>212</v>
      </c>
      <c r="B60" s="51" t="s">
        <v>6</v>
      </c>
      <c r="C60" s="49" t="s">
        <v>15</v>
      </c>
      <c r="D60" s="49" t="s">
        <v>132</v>
      </c>
      <c r="E60" s="49"/>
      <c r="F60" s="24">
        <f t="shared" si="18"/>
        <v>613800</v>
      </c>
    </row>
    <row r="61" spans="1:6" ht="24" x14ac:dyDescent="0.2">
      <c r="A61" s="40" t="s">
        <v>61</v>
      </c>
      <c r="B61" s="25" t="s">
        <v>6</v>
      </c>
      <c r="C61" s="4" t="s">
        <v>15</v>
      </c>
      <c r="D61" s="4" t="s">
        <v>132</v>
      </c>
      <c r="E61" s="4" t="s">
        <v>53</v>
      </c>
      <c r="F61" s="26">
        <f t="shared" si="18"/>
        <v>613800</v>
      </c>
    </row>
    <row r="62" spans="1:6" ht="24" x14ac:dyDescent="0.2">
      <c r="A62" s="40" t="s">
        <v>62</v>
      </c>
      <c r="B62" s="25" t="s">
        <v>6</v>
      </c>
      <c r="C62" s="4" t="s">
        <v>15</v>
      </c>
      <c r="D62" s="4" t="s">
        <v>132</v>
      </c>
      <c r="E62" s="4" t="s">
        <v>54</v>
      </c>
      <c r="F62" s="27">
        <v>613800</v>
      </c>
    </row>
    <row r="63" spans="1:6" ht="24" x14ac:dyDescent="0.2">
      <c r="A63" s="28" t="s">
        <v>250</v>
      </c>
      <c r="B63" s="51" t="s">
        <v>6</v>
      </c>
      <c r="C63" s="49" t="s">
        <v>15</v>
      </c>
      <c r="D63" s="49" t="s">
        <v>160</v>
      </c>
      <c r="E63" s="49"/>
      <c r="F63" s="24">
        <f t="shared" ref="F63" si="19">F64+F68+F72</f>
        <v>1340000</v>
      </c>
    </row>
    <row r="64" spans="1:6" ht="24" x14ac:dyDescent="0.2">
      <c r="A64" s="48" t="s">
        <v>251</v>
      </c>
      <c r="B64" s="51" t="s">
        <v>6</v>
      </c>
      <c r="C64" s="49" t="s">
        <v>15</v>
      </c>
      <c r="D64" s="49" t="s">
        <v>161</v>
      </c>
      <c r="E64" s="49"/>
      <c r="F64" s="24">
        <f t="shared" ref="F64:F66" si="20">F65</f>
        <v>270000</v>
      </c>
    </row>
    <row r="65" spans="1:6" x14ac:dyDescent="0.2">
      <c r="A65" s="48" t="s">
        <v>269</v>
      </c>
      <c r="B65" s="51" t="s">
        <v>6</v>
      </c>
      <c r="C65" s="49" t="s">
        <v>15</v>
      </c>
      <c r="D65" s="49" t="s">
        <v>162</v>
      </c>
      <c r="E65" s="49"/>
      <c r="F65" s="24">
        <f t="shared" si="20"/>
        <v>270000</v>
      </c>
    </row>
    <row r="66" spans="1:6" ht="24" x14ac:dyDescent="0.2">
      <c r="A66" s="40" t="s">
        <v>61</v>
      </c>
      <c r="B66" s="25" t="s">
        <v>6</v>
      </c>
      <c r="C66" s="4" t="s">
        <v>15</v>
      </c>
      <c r="D66" s="4" t="s">
        <v>162</v>
      </c>
      <c r="E66" s="4" t="s">
        <v>53</v>
      </c>
      <c r="F66" s="26">
        <f t="shared" si="20"/>
        <v>270000</v>
      </c>
    </row>
    <row r="67" spans="1:6" ht="24" x14ac:dyDescent="0.2">
      <c r="A67" s="40" t="s">
        <v>62</v>
      </c>
      <c r="B67" s="25" t="s">
        <v>6</v>
      </c>
      <c r="C67" s="4" t="s">
        <v>15</v>
      </c>
      <c r="D67" s="4" t="s">
        <v>162</v>
      </c>
      <c r="E67" s="4" t="s">
        <v>54</v>
      </c>
      <c r="F67" s="27">
        <v>270000</v>
      </c>
    </row>
    <row r="68" spans="1:6" ht="24" x14ac:dyDescent="0.2">
      <c r="A68" s="48" t="s">
        <v>252</v>
      </c>
      <c r="B68" s="51" t="s">
        <v>6</v>
      </c>
      <c r="C68" s="49" t="s">
        <v>15</v>
      </c>
      <c r="D68" s="49" t="s">
        <v>254</v>
      </c>
      <c r="E68" s="49"/>
      <c r="F68" s="24">
        <f t="shared" ref="F68:F70" si="21">F69</f>
        <v>260000</v>
      </c>
    </row>
    <row r="69" spans="1:6" x14ac:dyDescent="0.2">
      <c r="A69" s="48" t="s">
        <v>258</v>
      </c>
      <c r="B69" s="51" t="s">
        <v>6</v>
      </c>
      <c r="C69" s="49" t="s">
        <v>15</v>
      </c>
      <c r="D69" s="49" t="s">
        <v>256</v>
      </c>
      <c r="E69" s="49"/>
      <c r="F69" s="24">
        <f t="shared" si="21"/>
        <v>260000</v>
      </c>
    </row>
    <row r="70" spans="1:6" ht="24" x14ac:dyDescent="0.2">
      <c r="A70" s="40" t="s">
        <v>61</v>
      </c>
      <c r="B70" s="25" t="s">
        <v>6</v>
      </c>
      <c r="C70" s="4" t="s">
        <v>15</v>
      </c>
      <c r="D70" s="4" t="s">
        <v>256</v>
      </c>
      <c r="E70" s="4" t="s">
        <v>53</v>
      </c>
      <c r="F70" s="26">
        <f t="shared" si="21"/>
        <v>260000</v>
      </c>
    </row>
    <row r="71" spans="1:6" ht="24" x14ac:dyDescent="0.2">
      <c r="A71" s="40" t="s">
        <v>62</v>
      </c>
      <c r="B71" s="25" t="s">
        <v>6</v>
      </c>
      <c r="C71" s="4" t="s">
        <v>15</v>
      </c>
      <c r="D71" s="4" t="s">
        <v>256</v>
      </c>
      <c r="E71" s="4" t="s">
        <v>54</v>
      </c>
      <c r="F71" s="27">
        <v>260000</v>
      </c>
    </row>
    <row r="72" spans="1:6" ht="24" x14ac:dyDescent="0.2">
      <c r="A72" s="48" t="s">
        <v>253</v>
      </c>
      <c r="B72" s="51" t="s">
        <v>6</v>
      </c>
      <c r="C72" s="49" t="s">
        <v>15</v>
      </c>
      <c r="D72" s="49" t="s">
        <v>255</v>
      </c>
      <c r="E72" s="49"/>
      <c r="F72" s="24">
        <f t="shared" ref="F72:F74" si="22">F73</f>
        <v>810000</v>
      </c>
    </row>
    <row r="73" spans="1:6" x14ac:dyDescent="0.2">
      <c r="A73" s="48" t="s">
        <v>259</v>
      </c>
      <c r="B73" s="51" t="s">
        <v>6</v>
      </c>
      <c r="C73" s="49" t="s">
        <v>15</v>
      </c>
      <c r="D73" s="49" t="s">
        <v>257</v>
      </c>
      <c r="E73" s="49"/>
      <c r="F73" s="24">
        <f t="shared" si="22"/>
        <v>810000</v>
      </c>
    </row>
    <row r="74" spans="1:6" ht="24" x14ac:dyDescent="0.2">
      <c r="A74" s="40" t="s">
        <v>61</v>
      </c>
      <c r="B74" s="25" t="s">
        <v>6</v>
      </c>
      <c r="C74" s="4" t="s">
        <v>15</v>
      </c>
      <c r="D74" s="4" t="s">
        <v>257</v>
      </c>
      <c r="E74" s="4" t="s">
        <v>53</v>
      </c>
      <c r="F74" s="26">
        <f t="shared" si="22"/>
        <v>810000</v>
      </c>
    </row>
    <row r="75" spans="1:6" ht="24" x14ac:dyDescent="0.2">
      <c r="A75" s="40" t="s">
        <v>62</v>
      </c>
      <c r="B75" s="25" t="s">
        <v>6</v>
      </c>
      <c r="C75" s="4" t="s">
        <v>15</v>
      </c>
      <c r="D75" s="4" t="s">
        <v>257</v>
      </c>
      <c r="E75" s="4" t="s">
        <v>54</v>
      </c>
      <c r="F75" s="27">
        <v>810000</v>
      </c>
    </row>
    <row r="76" spans="1:6" ht="36" x14ac:dyDescent="0.2">
      <c r="A76" s="28" t="s">
        <v>70</v>
      </c>
      <c r="B76" s="49" t="s">
        <v>6</v>
      </c>
      <c r="C76" s="49" t="s">
        <v>15</v>
      </c>
      <c r="D76" s="49" t="s">
        <v>135</v>
      </c>
      <c r="E76" s="4"/>
      <c r="F76" s="24">
        <f t="shared" ref="F76" si="23">F77</f>
        <v>396000</v>
      </c>
    </row>
    <row r="77" spans="1:6" ht="36" x14ac:dyDescent="0.2">
      <c r="A77" s="47" t="s">
        <v>194</v>
      </c>
      <c r="B77" s="49" t="s">
        <v>6</v>
      </c>
      <c r="C77" s="49" t="s">
        <v>15</v>
      </c>
      <c r="D77" s="49" t="s">
        <v>134</v>
      </c>
      <c r="E77" s="4"/>
      <c r="F77" s="24">
        <f>F78</f>
        <v>396000</v>
      </c>
    </row>
    <row r="78" spans="1:6" ht="24" x14ac:dyDescent="0.2">
      <c r="A78" s="47" t="s">
        <v>207</v>
      </c>
      <c r="B78" s="49" t="s">
        <v>6</v>
      </c>
      <c r="C78" s="49" t="s">
        <v>15</v>
      </c>
      <c r="D78" s="49" t="s">
        <v>233</v>
      </c>
      <c r="E78" s="49"/>
      <c r="F78" s="24">
        <f t="shared" ref="F78:F79" si="24">F79</f>
        <v>396000</v>
      </c>
    </row>
    <row r="79" spans="1:6" ht="24" x14ac:dyDescent="0.2">
      <c r="A79" s="40" t="s">
        <v>61</v>
      </c>
      <c r="B79" s="4" t="s">
        <v>6</v>
      </c>
      <c r="C79" s="4" t="s">
        <v>15</v>
      </c>
      <c r="D79" s="4" t="s">
        <v>233</v>
      </c>
      <c r="E79" s="4" t="s">
        <v>53</v>
      </c>
      <c r="F79" s="26">
        <f t="shared" si="24"/>
        <v>396000</v>
      </c>
    </row>
    <row r="80" spans="1:6" ht="24" x14ac:dyDescent="0.2">
      <c r="A80" s="40" t="s">
        <v>62</v>
      </c>
      <c r="B80" s="4" t="s">
        <v>6</v>
      </c>
      <c r="C80" s="4" t="s">
        <v>15</v>
      </c>
      <c r="D80" s="4" t="s">
        <v>233</v>
      </c>
      <c r="E80" s="4" t="s">
        <v>54</v>
      </c>
      <c r="F80" s="27">
        <v>396000</v>
      </c>
    </row>
    <row r="81" spans="1:6" ht="36" x14ac:dyDescent="0.2">
      <c r="A81" s="43" t="s">
        <v>218</v>
      </c>
      <c r="B81" s="49" t="s">
        <v>6</v>
      </c>
      <c r="C81" s="50" t="s">
        <v>15</v>
      </c>
      <c r="D81" s="49" t="s">
        <v>116</v>
      </c>
      <c r="E81" s="5"/>
      <c r="F81" s="24">
        <f t="shared" ref="F81" si="25">F82</f>
        <v>100354700</v>
      </c>
    </row>
    <row r="82" spans="1:6" ht="24" x14ac:dyDescent="0.2">
      <c r="A82" s="46" t="s">
        <v>114</v>
      </c>
      <c r="B82" s="49" t="s">
        <v>6</v>
      </c>
      <c r="C82" s="50" t="s">
        <v>15</v>
      </c>
      <c r="D82" s="49" t="s">
        <v>117</v>
      </c>
      <c r="E82" s="5"/>
      <c r="F82" s="24">
        <f>F83+F86</f>
        <v>100354700</v>
      </c>
    </row>
    <row r="83" spans="1:6" x14ac:dyDescent="0.2">
      <c r="A83" s="46" t="s">
        <v>314</v>
      </c>
      <c r="B83" s="49" t="s">
        <v>6</v>
      </c>
      <c r="C83" s="50" t="s">
        <v>15</v>
      </c>
      <c r="D83" s="51" t="s">
        <v>315</v>
      </c>
      <c r="E83" s="5"/>
      <c r="F83" s="24">
        <f t="shared" ref="F83:F84" si="26">F84</f>
        <v>100000000</v>
      </c>
    </row>
    <row r="84" spans="1:6" x14ac:dyDescent="0.2">
      <c r="A84" s="110" t="s">
        <v>45</v>
      </c>
      <c r="B84" s="4" t="s">
        <v>6</v>
      </c>
      <c r="C84" s="5" t="s">
        <v>15</v>
      </c>
      <c r="D84" s="25" t="s">
        <v>315</v>
      </c>
      <c r="E84" s="5" t="s">
        <v>55</v>
      </c>
      <c r="F84" s="26">
        <f t="shared" si="26"/>
        <v>100000000</v>
      </c>
    </row>
    <row r="85" spans="1:6" ht="36" x14ac:dyDescent="0.2">
      <c r="A85" s="110" t="s">
        <v>316</v>
      </c>
      <c r="B85" s="4" t="s">
        <v>6</v>
      </c>
      <c r="C85" s="5" t="s">
        <v>15</v>
      </c>
      <c r="D85" s="25" t="s">
        <v>315</v>
      </c>
      <c r="E85" s="5" t="s">
        <v>317</v>
      </c>
      <c r="F85" s="27">
        <v>100000000</v>
      </c>
    </row>
    <row r="86" spans="1:6" x14ac:dyDescent="0.2">
      <c r="A86" s="20" t="s">
        <v>106</v>
      </c>
      <c r="B86" s="49" t="s">
        <v>6</v>
      </c>
      <c r="C86" s="50" t="s">
        <v>15</v>
      </c>
      <c r="D86" s="51" t="s">
        <v>264</v>
      </c>
      <c r="E86" s="50"/>
      <c r="F86" s="24">
        <f t="shared" ref="F86" si="27">F87+F89</f>
        <v>354700</v>
      </c>
    </row>
    <row r="87" spans="1:6" ht="24" x14ac:dyDescent="0.2">
      <c r="A87" s="40" t="s">
        <v>61</v>
      </c>
      <c r="B87" s="4" t="s">
        <v>6</v>
      </c>
      <c r="C87" s="5" t="s">
        <v>15</v>
      </c>
      <c r="D87" s="25" t="s">
        <v>264</v>
      </c>
      <c r="E87" s="5" t="s">
        <v>53</v>
      </c>
      <c r="F87" s="26">
        <f t="shared" ref="F87" si="28">F88</f>
        <v>324700</v>
      </c>
    </row>
    <row r="88" spans="1:6" ht="24" x14ac:dyDescent="0.2">
      <c r="A88" s="40" t="s">
        <v>62</v>
      </c>
      <c r="B88" s="4" t="s">
        <v>6</v>
      </c>
      <c r="C88" s="5" t="s">
        <v>15</v>
      </c>
      <c r="D88" s="25" t="s">
        <v>264</v>
      </c>
      <c r="E88" s="5" t="s">
        <v>54</v>
      </c>
      <c r="F88" s="27">
        <v>324700</v>
      </c>
    </row>
    <row r="89" spans="1:6" x14ac:dyDescent="0.2">
      <c r="A89" s="6" t="s">
        <v>45</v>
      </c>
      <c r="B89" s="4" t="s">
        <v>6</v>
      </c>
      <c r="C89" s="5" t="s">
        <v>15</v>
      </c>
      <c r="D89" s="25" t="s">
        <v>264</v>
      </c>
      <c r="E89" s="5" t="s">
        <v>55</v>
      </c>
      <c r="F89" s="26">
        <f>+F90</f>
        <v>30000</v>
      </c>
    </row>
    <row r="90" spans="1:6" x14ac:dyDescent="0.2">
      <c r="A90" s="45" t="s">
        <v>63</v>
      </c>
      <c r="B90" s="4" t="s">
        <v>6</v>
      </c>
      <c r="C90" s="5" t="s">
        <v>15</v>
      </c>
      <c r="D90" s="25" t="s">
        <v>264</v>
      </c>
      <c r="E90" s="5" t="s">
        <v>56</v>
      </c>
      <c r="F90" s="27">
        <v>30000</v>
      </c>
    </row>
    <row r="91" spans="1:6" x14ac:dyDescent="0.2">
      <c r="A91" s="1" t="s">
        <v>16</v>
      </c>
      <c r="B91" s="2" t="s">
        <v>6</v>
      </c>
      <c r="C91" s="3" t="s">
        <v>17</v>
      </c>
      <c r="D91" s="32" t="s">
        <v>74</v>
      </c>
      <c r="E91" s="3" t="s">
        <v>74</v>
      </c>
      <c r="F91" s="23">
        <f t="shared" ref="F91:F96" si="29">F92</f>
        <v>684174</v>
      </c>
    </row>
    <row r="92" spans="1:6" x14ac:dyDescent="0.2">
      <c r="A92" s="11" t="s">
        <v>18</v>
      </c>
      <c r="B92" s="12" t="s">
        <v>6</v>
      </c>
      <c r="C92" s="13" t="s">
        <v>19</v>
      </c>
      <c r="D92" s="33" t="s">
        <v>74</v>
      </c>
      <c r="E92" s="8" t="s">
        <v>74</v>
      </c>
      <c r="F92" s="29">
        <f t="shared" si="29"/>
        <v>684174</v>
      </c>
    </row>
    <row r="93" spans="1:6" ht="24" x14ac:dyDescent="0.2">
      <c r="A93" s="28" t="s">
        <v>82</v>
      </c>
      <c r="B93" s="49" t="s">
        <v>6</v>
      </c>
      <c r="C93" s="49" t="s">
        <v>19</v>
      </c>
      <c r="D93" s="49" t="s">
        <v>136</v>
      </c>
      <c r="E93" s="5" t="s">
        <v>74</v>
      </c>
      <c r="F93" s="24">
        <f t="shared" si="29"/>
        <v>684174</v>
      </c>
    </row>
    <row r="94" spans="1:6" x14ac:dyDescent="0.2">
      <c r="A94" s="47" t="s">
        <v>73</v>
      </c>
      <c r="B94" s="49" t="s">
        <v>6</v>
      </c>
      <c r="C94" s="50" t="s">
        <v>19</v>
      </c>
      <c r="D94" s="51" t="s">
        <v>137</v>
      </c>
      <c r="E94" s="50" t="s">
        <v>74</v>
      </c>
      <c r="F94" s="24">
        <f t="shared" si="29"/>
        <v>684174</v>
      </c>
    </row>
    <row r="95" spans="1:6" ht="24" x14ac:dyDescent="0.2">
      <c r="A95" s="47" t="s">
        <v>20</v>
      </c>
      <c r="B95" s="49" t="s">
        <v>6</v>
      </c>
      <c r="C95" s="50" t="s">
        <v>19</v>
      </c>
      <c r="D95" s="51" t="s">
        <v>138</v>
      </c>
      <c r="E95" s="50" t="s">
        <v>74</v>
      </c>
      <c r="F95" s="24">
        <f t="shared" ref="F95" si="30">F96+F98</f>
        <v>684174</v>
      </c>
    </row>
    <row r="96" spans="1:6" ht="48" x14ac:dyDescent="0.2">
      <c r="A96" s="6" t="s">
        <v>80</v>
      </c>
      <c r="B96" s="4" t="s">
        <v>6</v>
      </c>
      <c r="C96" s="5" t="s">
        <v>19</v>
      </c>
      <c r="D96" s="25" t="s">
        <v>138</v>
      </c>
      <c r="E96" s="4" t="s">
        <v>50</v>
      </c>
      <c r="F96" s="26">
        <f t="shared" si="29"/>
        <v>421378</v>
      </c>
    </row>
    <row r="97" spans="1:6" ht="24" x14ac:dyDescent="0.2">
      <c r="A97" s="6" t="s">
        <v>87</v>
      </c>
      <c r="B97" s="4" t="s">
        <v>6</v>
      </c>
      <c r="C97" s="5" t="s">
        <v>19</v>
      </c>
      <c r="D97" s="25" t="s">
        <v>138</v>
      </c>
      <c r="E97" s="4" t="s">
        <v>52</v>
      </c>
      <c r="F97" s="27">
        <v>421378</v>
      </c>
    </row>
    <row r="98" spans="1:6" ht="24" x14ac:dyDescent="0.2">
      <c r="A98" s="40" t="s">
        <v>61</v>
      </c>
      <c r="B98" s="4" t="s">
        <v>6</v>
      </c>
      <c r="C98" s="5" t="s">
        <v>19</v>
      </c>
      <c r="D98" s="25" t="s">
        <v>138</v>
      </c>
      <c r="E98" s="4" t="s">
        <v>53</v>
      </c>
      <c r="F98" s="26">
        <f t="shared" ref="F98" si="31">F99</f>
        <v>262796</v>
      </c>
    </row>
    <row r="99" spans="1:6" ht="24" x14ac:dyDescent="0.2">
      <c r="A99" s="40" t="s">
        <v>62</v>
      </c>
      <c r="B99" s="4" t="s">
        <v>6</v>
      </c>
      <c r="C99" s="5" t="s">
        <v>19</v>
      </c>
      <c r="D99" s="25" t="s">
        <v>138</v>
      </c>
      <c r="E99" s="4" t="s">
        <v>54</v>
      </c>
      <c r="F99" s="27">
        <v>262796</v>
      </c>
    </row>
    <row r="100" spans="1:6" ht="24" x14ac:dyDescent="0.2">
      <c r="A100" s="10" t="s">
        <v>21</v>
      </c>
      <c r="B100" s="2" t="s">
        <v>6</v>
      </c>
      <c r="C100" s="3" t="s">
        <v>22</v>
      </c>
      <c r="D100" s="3"/>
      <c r="E100" s="3"/>
      <c r="F100" s="23">
        <f>F101</f>
        <v>3003092.5</v>
      </c>
    </row>
    <row r="101" spans="1:6" ht="36" x14ac:dyDescent="0.2">
      <c r="A101" s="11" t="s">
        <v>296</v>
      </c>
      <c r="B101" s="12" t="s">
        <v>6</v>
      </c>
      <c r="C101" s="13" t="s">
        <v>46</v>
      </c>
      <c r="D101" s="8"/>
      <c r="E101" s="52"/>
      <c r="F101" s="30">
        <f t="shared" ref="F101:F102" si="32">F102</f>
        <v>3003092.5</v>
      </c>
    </row>
    <row r="102" spans="1:6" ht="36" x14ac:dyDescent="0.2">
      <c r="A102" s="28" t="s">
        <v>287</v>
      </c>
      <c r="B102" s="49" t="s">
        <v>6</v>
      </c>
      <c r="C102" s="50" t="s">
        <v>46</v>
      </c>
      <c r="D102" s="50" t="s">
        <v>122</v>
      </c>
      <c r="E102" s="18"/>
      <c r="F102" s="24">
        <f t="shared" si="32"/>
        <v>3003092.5</v>
      </c>
    </row>
    <row r="103" spans="1:6" ht="24" x14ac:dyDescent="0.2">
      <c r="A103" s="14" t="s">
        <v>121</v>
      </c>
      <c r="B103" s="49" t="s">
        <v>6</v>
      </c>
      <c r="C103" s="50" t="s">
        <v>46</v>
      </c>
      <c r="D103" s="50" t="s">
        <v>123</v>
      </c>
      <c r="E103" s="18"/>
      <c r="F103" s="24">
        <f>F104+F107+F110+F113</f>
        <v>3003092.5</v>
      </c>
    </row>
    <row r="104" spans="1:6" ht="24" x14ac:dyDescent="0.2">
      <c r="A104" s="48" t="s">
        <v>223</v>
      </c>
      <c r="B104" s="50" t="s">
        <v>6</v>
      </c>
      <c r="C104" s="50" t="s">
        <v>46</v>
      </c>
      <c r="D104" s="50" t="s">
        <v>219</v>
      </c>
      <c r="E104" s="50"/>
      <c r="F104" s="24">
        <f t="shared" ref="F104:F105" si="33">F105</f>
        <v>50000</v>
      </c>
    </row>
    <row r="105" spans="1:6" ht="24" x14ac:dyDescent="0.2">
      <c r="A105" s="40" t="s">
        <v>61</v>
      </c>
      <c r="B105" s="5" t="s">
        <v>6</v>
      </c>
      <c r="C105" s="5" t="s">
        <v>46</v>
      </c>
      <c r="D105" s="5" t="s">
        <v>219</v>
      </c>
      <c r="E105" s="5" t="s">
        <v>53</v>
      </c>
      <c r="F105" s="26">
        <f t="shared" si="33"/>
        <v>50000</v>
      </c>
    </row>
    <row r="106" spans="1:6" ht="24" x14ac:dyDescent="0.2">
      <c r="A106" s="45" t="s">
        <v>62</v>
      </c>
      <c r="B106" s="5" t="s">
        <v>6</v>
      </c>
      <c r="C106" s="5" t="s">
        <v>46</v>
      </c>
      <c r="D106" s="5" t="s">
        <v>219</v>
      </c>
      <c r="E106" s="5" t="s">
        <v>54</v>
      </c>
      <c r="F106" s="27">
        <v>50000</v>
      </c>
    </row>
    <row r="107" spans="1:6" x14ac:dyDescent="0.2">
      <c r="A107" s="48" t="s">
        <v>140</v>
      </c>
      <c r="B107" s="49" t="s">
        <v>6</v>
      </c>
      <c r="C107" s="50" t="s">
        <v>46</v>
      </c>
      <c r="D107" s="50" t="s">
        <v>139</v>
      </c>
      <c r="E107" s="50"/>
      <c r="F107" s="24">
        <f t="shared" ref="F107:F108" si="34">F108</f>
        <v>2115936.5</v>
      </c>
    </row>
    <row r="108" spans="1:6" ht="48" x14ac:dyDescent="0.2">
      <c r="A108" s="6" t="s">
        <v>80</v>
      </c>
      <c r="B108" s="4" t="s">
        <v>6</v>
      </c>
      <c r="C108" s="5" t="s">
        <v>46</v>
      </c>
      <c r="D108" s="5" t="s">
        <v>139</v>
      </c>
      <c r="E108" s="18">
        <v>100</v>
      </c>
      <c r="F108" s="26">
        <f t="shared" si="34"/>
        <v>2115936.5</v>
      </c>
    </row>
    <row r="109" spans="1:6" ht="24" x14ac:dyDescent="0.2">
      <c r="A109" s="6" t="s">
        <v>87</v>
      </c>
      <c r="B109" s="4" t="s">
        <v>6</v>
      </c>
      <c r="C109" s="5" t="s">
        <v>46</v>
      </c>
      <c r="D109" s="5" t="s">
        <v>139</v>
      </c>
      <c r="E109" s="18">
        <v>120</v>
      </c>
      <c r="F109" s="27">
        <v>2115936.5</v>
      </c>
    </row>
    <row r="110" spans="1:6" ht="24" x14ac:dyDescent="0.2">
      <c r="A110" s="48" t="s">
        <v>144</v>
      </c>
      <c r="B110" s="49" t="s">
        <v>6</v>
      </c>
      <c r="C110" s="50" t="s">
        <v>46</v>
      </c>
      <c r="D110" s="50" t="s">
        <v>145</v>
      </c>
      <c r="E110" s="50"/>
      <c r="F110" s="24">
        <f t="shared" ref="F110:F111" si="35">F111</f>
        <v>315000</v>
      </c>
    </row>
    <row r="111" spans="1:6" ht="24" x14ac:dyDescent="0.2">
      <c r="A111" s="40" t="s">
        <v>61</v>
      </c>
      <c r="B111" s="4" t="s">
        <v>6</v>
      </c>
      <c r="C111" s="5" t="s">
        <v>46</v>
      </c>
      <c r="D111" s="5" t="s">
        <v>145</v>
      </c>
      <c r="E111" s="5" t="s">
        <v>53</v>
      </c>
      <c r="F111" s="26">
        <f t="shared" si="35"/>
        <v>315000</v>
      </c>
    </row>
    <row r="112" spans="1:6" ht="24" x14ac:dyDescent="0.2">
      <c r="A112" s="40" t="s">
        <v>62</v>
      </c>
      <c r="B112" s="4" t="s">
        <v>6</v>
      </c>
      <c r="C112" s="5" t="s">
        <v>46</v>
      </c>
      <c r="D112" s="5" t="s">
        <v>145</v>
      </c>
      <c r="E112" s="5" t="s">
        <v>54</v>
      </c>
      <c r="F112" s="27">
        <v>315000</v>
      </c>
    </row>
    <row r="113" spans="1:6" ht="24" x14ac:dyDescent="0.2">
      <c r="A113" s="14" t="s">
        <v>83</v>
      </c>
      <c r="B113" s="49" t="s">
        <v>6</v>
      </c>
      <c r="C113" s="50" t="s">
        <v>46</v>
      </c>
      <c r="D113" s="50" t="s">
        <v>147</v>
      </c>
      <c r="E113" s="18"/>
      <c r="F113" s="24">
        <f t="shared" ref="F113" si="36">F114+F116</f>
        <v>522156</v>
      </c>
    </row>
    <row r="114" spans="1:6" ht="48" x14ac:dyDescent="0.2">
      <c r="A114" s="6" t="s">
        <v>80</v>
      </c>
      <c r="B114" s="4" t="s">
        <v>6</v>
      </c>
      <c r="C114" s="5" t="s">
        <v>46</v>
      </c>
      <c r="D114" s="5" t="s">
        <v>147</v>
      </c>
      <c r="E114" s="18">
        <v>100</v>
      </c>
      <c r="F114" s="26">
        <f t="shared" ref="F114" si="37">F115</f>
        <v>289656</v>
      </c>
    </row>
    <row r="115" spans="1:6" ht="24" x14ac:dyDescent="0.2">
      <c r="A115" s="6" t="s">
        <v>87</v>
      </c>
      <c r="B115" s="4" t="s">
        <v>6</v>
      </c>
      <c r="C115" s="5" t="s">
        <v>46</v>
      </c>
      <c r="D115" s="5" t="s">
        <v>147</v>
      </c>
      <c r="E115" s="18">
        <v>120</v>
      </c>
      <c r="F115" s="27">
        <v>289656</v>
      </c>
    </row>
    <row r="116" spans="1:6" ht="24" x14ac:dyDescent="0.2">
      <c r="A116" s="40" t="s">
        <v>61</v>
      </c>
      <c r="B116" s="4" t="s">
        <v>6</v>
      </c>
      <c r="C116" s="5" t="s">
        <v>46</v>
      </c>
      <c r="D116" s="5" t="s">
        <v>147</v>
      </c>
      <c r="E116" s="5" t="s">
        <v>53</v>
      </c>
      <c r="F116" s="26">
        <f t="shared" ref="F116" si="38">F117</f>
        <v>232500</v>
      </c>
    </row>
    <row r="117" spans="1:6" ht="24" x14ac:dyDescent="0.2">
      <c r="A117" s="40" t="s">
        <v>62</v>
      </c>
      <c r="B117" s="4" t="s">
        <v>6</v>
      </c>
      <c r="C117" s="5" t="s">
        <v>46</v>
      </c>
      <c r="D117" s="5" t="s">
        <v>147</v>
      </c>
      <c r="E117" s="5" t="s">
        <v>54</v>
      </c>
      <c r="F117" s="27">
        <v>232500</v>
      </c>
    </row>
    <row r="118" spans="1:6" x14ac:dyDescent="0.2">
      <c r="A118" s="16" t="s">
        <v>99</v>
      </c>
      <c r="B118" s="2" t="s">
        <v>6</v>
      </c>
      <c r="C118" s="3" t="s">
        <v>96</v>
      </c>
      <c r="D118" s="9"/>
      <c r="E118" s="53"/>
      <c r="F118" s="23">
        <f>F119+F125+F140</f>
        <v>20139613.990000002</v>
      </c>
    </row>
    <row r="119" spans="1:6" x14ac:dyDescent="0.2">
      <c r="A119" s="35" t="s">
        <v>295</v>
      </c>
      <c r="B119" s="12" t="s">
        <v>6</v>
      </c>
      <c r="C119" s="13" t="s">
        <v>294</v>
      </c>
      <c r="D119" s="8"/>
      <c r="E119" s="52"/>
      <c r="F119" s="30">
        <f t="shared" ref="F119:F120" si="39">F120</f>
        <v>625000</v>
      </c>
    </row>
    <row r="120" spans="1:6" ht="36" x14ac:dyDescent="0.2">
      <c r="A120" s="28" t="s">
        <v>70</v>
      </c>
      <c r="B120" s="49" t="s">
        <v>6</v>
      </c>
      <c r="C120" s="50" t="s">
        <v>294</v>
      </c>
      <c r="D120" s="49" t="s">
        <v>233</v>
      </c>
      <c r="E120" s="5"/>
      <c r="F120" s="24">
        <f t="shared" si="39"/>
        <v>625000</v>
      </c>
    </row>
    <row r="121" spans="1:6" ht="36" x14ac:dyDescent="0.2">
      <c r="A121" s="47" t="s">
        <v>194</v>
      </c>
      <c r="B121" s="49" t="s">
        <v>6</v>
      </c>
      <c r="C121" s="50" t="s">
        <v>294</v>
      </c>
      <c r="D121" s="49" t="s">
        <v>233</v>
      </c>
      <c r="E121" s="5"/>
      <c r="F121" s="24">
        <f>F122</f>
        <v>625000</v>
      </c>
    </row>
    <row r="122" spans="1:6" ht="24" x14ac:dyDescent="0.2">
      <c r="A122" s="47" t="s">
        <v>207</v>
      </c>
      <c r="B122" s="49" t="s">
        <v>6</v>
      </c>
      <c r="C122" s="50" t="s">
        <v>294</v>
      </c>
      <c r="D122" s="49" t="s">
        <v>233</v>
      </c>
      <c r="E122" s="5"/>
      <c r="F122" s="24">
        <f t="shared" ref="F122:F123" si="40">F123</f>
        <v>625000</v>
      </c>
    </row>
    <row r="123" spans="1:6" ht="24" x14ac:dyDescent="0.2">
      <c r="A123" s="40" t="s">
        <v>61</v>
      </c>
      <c r="B123" s="4" t="s">
        <v>6</v>
      </c>
      <c r="C123" s="5" t="s">
        <v>294</v>
      </c>
      <c r="D123" s="4" t="s">
        <v>233</v>
      </c>
      <c r="E123" s="5" t="s">
        <v>53</v>
      </c>
      <c r="F123" s="26">
        <f t="shared" si="40"/>
        <v>625000</v>
      </c>
    </row>
    <row r="124" spans="1:6" ht="24" x14ac:dyDescent="0.2">
      <c r="A124" s="45" t="s">
        <v>62</v>
      </c>
      <c r="B124" s="4" t="s">
        <v>6</v>
      </c>
      <c r="C124" s="5" t="s">
        <v>294</v>
      </c>
      <c r="D124" s="4" t="s">
        <v>233</v>
      </c>
      <c r="E124" s="5" t="s">
        <v>54</v>
      </c>
      <c r="F124" s="27">
        <v>625000</v>
      </c>
    </row>
    <row r="125" spans="1:6" x14ac:dyDescent="0.2">
      <c r="A125" s="17" t="s">
        <v>102</v>
      </c>
      <c r="B125" s="12" t="s">
        <v>6</v>
      </c>
      <c r="C125" s="13" t="s">
        <v>100</v>
      </c>
      <c r="D125" s="8"/>
      <c r="E125" s="52"/>
      <c r="F125" s="30">
        <f t="shared" ref="F125:F126" si="41">F126</f>
        <v>19214613.990000002</v>
      </c>
    </row>
    <row r="126" spans="1:6" ht="36" x14ac:dyDescent="0.2">
      <c r="A126" s="28" t="s">
        <v>101</v>
      </c>
      <c r="B126" s="49" t="s">
        <v>6</v>
      </c>
      <c r="C126" s="50" t="s">
        <v>100</v>
      </c>
      <c r="D126" s="50" t="s">
        <v>148</v>
      </c>
      <c r="E126" s="5"/>
      <c r="F126" s="24">
        <f t="shared" si="41"/>
        <v>19214613.990000002</v>
      </c>
    </row>
    <row r="127" spans="1:6" ht="24" x14ac:dyDescent="0.2">
      <c r="A127" s="14" t="s">
        <v>150</v>
      </c>
      <c r="B127" s="49" t="s">
        <v>6</v>
      </c>
      <c r="C127" s="50" t="s">
        <v>100</v>
      </c>
      <c r="D127" s="50" t="s">
        <v>149</v>
      </c>
      <c r="E127" s="5"/>
      <c r="F127" s="24">
        <f t="shared" ref="F127" si="42">F128+F131+F134+F137</f>
        <v>19214613.990000002</v>
      </c>
    </row>
    <row r="128" spans="1:6" x14ac:dyDescent="0.2">
      <c r="A128" s="14" t="s">
        <v>103</v>
      </c>
      <c r="B128" s="49" t="s">
        <v>6</v>
      </c>
      <c r="C128" s="50" t="s">
        <v>100</v>
      </c>
      <c r="D128" s="50" t="s">
        <v>151</v>
      </c>
      <c r="E128" s="5"/>
      <c r="F128" s="24">
        <f t="shared" ref="F128:F129" si="43">F129</f>
        <v>14691864.99</v>
      </c>
    </row>
    <row r="129" spans="1:6" ht="24" x14ac:dyDescent="0.2">
      <c r="A129" s="40" t="s">
        <v>61</v>
      </c>
      <c r="B129" s="4" t="s">
        <v>6</v>
      </c>
      <c r="C129" s="5" t="s">
        <v>100</v>
      </c>
      <c r="D129" s="5" t="s">
        <v>151</v>
      </c>
      <c r="E129" s="5" t="s">
        <v>53</v>
      </c>
      <c r="F129" s="26">
        <f t="shared" si="43"/>
        <v>14691864.99</v>
      </c>
    </row>
    <row r="130" spans="1:6" ht="24" x14ac:dyDescent="0.2">
      <c r="A130" s="45" t="s">
        <v>62</v>
      </c>
      <c r="B130" s="4" t="s">
        <v>6</v>
      </c>
      <c r="C130" s="5" t="s">
        <v>100</v>
      </c>
      <c r="D130" s="5" t="s">
        <v>151</v>
      </c>
      <c r="E130" s="5" t="s">
        <v>54</v>
      </c>
      <c r="F130" s="27">
        <v>14691864.99</v>
      </c>
    </row>
    <row r="131" spans="1:6" x14ac:dyDescent="0.2">
      <c r="A131" s="14" t="s">
        <v>152</v>
      </c>
      <c r="B131" s="49" t="s">
        <v>6</v>
      </c>
      <c r="C131" s="50" t="s">
        <v>100</v>
      </c>
      <c r="D131" s="50" t="s">
        <v>153</v>
      </c>
      <c r="E131" s="5"/>
      <c r="F131" s="24">
        <f t="shared" ref="F131:F132" si="44">F132</f>
        <v>0</v>
      </c>
    </row>
    <row r="132" spans="1:6" ht="24" x14ac:dyDescent="0.2">
      <c r="A132" s="40" t="s">
        <v>61</v>
      </c>
      <c r="B132" s="4" t="s">
        <v>6</v>
      </c>
      <c r="C132" s="5" t="s">
        <v>100</v>
      </c>
      <c r="D132" s="5" t="s">
        <v>153</v>
      </c>
      <c r="E132" s="5" t="s">
        <v>53</v>
      </c>
      <c r="F132" s="26">
        <f t="shared" si="44"/>
        <v>0</v>
      </c>
    </row>
    <row r="133" spans="1:6" ht="24" x14ac:dyDescent="0.2">
      <c r="A133" s="40" t="s">
        <v>62</v>
      </c>
      <c r="B133" s="4" t="s">
        <v>6</v>
      </c>
      <c r="C133" s="5" t="s">
        <v>100</v>
      </c>
      <c r="D133" s="5" t="s">
        <v>153</v>
      </c>
      <c r="E133" s="5" t="s">
        <v>54</v>
      </c>
      <c r="F133" s="27">
        <v>0</v>
      </c>
    </row>
    <row r="134" spans="1:6" x14ac:dyDescent="0.2">
      <c r="A134" s="14" t="s">
        <v>104</v>
      </c>
      <c r="B134" s="49" t="s">
        <v>6</v>
      </c>
      <c r="C134" s="50" t="s">
        <v>100</v>
      </c>
      <c r="D134" s="50" t="s">
        <v>154</v>
      </c>
      <c r="E134" s="5"/>
      <c r="F134" s="24">
        <f t="shared" ref="F134:F135" si="45">F135</f>
        <v>100000</v>
      </c>
    </row>
    <row r="135" spans="1:6" ht="24" x14ac:dyDescent="0.2">
      <c r="A135" s="40" t="s">
        <v>61</v>
      </c>
      <c r="B135" s="4" t="s">
        <v>6</v>
      </c>
      <c r="C135" s="5" t="s">
        <v>100</v>
      </c>
      <c r="D135" s="5" t="s">
        <v>154</v>
      </c>
      <c r="E135" s="5" t="s">
        <v>53</v>
      </c>
      <c r="F135" s="26">
        <f t="shared" si="45"/>
        <v>100000</v>
      </c>
    </row>
    <row r="136" spans="1:6" ht="24" x14ac:dyDescent="0.2">
      <c r="A136" s="40" t="s">
        <v>62</v>
      </c>
      <c r="B136" s="4" t="s">
        <v>6</v>
      </c>
      <c r="C136" s="5" t="s">
        <v>100</v>
      </c>
      <c r="D136" s="5" t="s">
        <v>154</v>
      </c>
      <c r="E136" s="5" t="s">
        <v>54</v>
      </c>
      <c r="F136" s="27">
        <v>100000</v>
      </c>
    </row>
    <row r="137" spans="1:6" ht="36" x14ac:dyDescent="0.2">
      <c r="A137" s="14" t="s">
        <v>320</v>
      </c>
      <c r="B137" s="49" t="s">
        <v>6</v>
      </c>
      <c r="C137" s="50" t="s">
        <v>100</v>
      </c>
      <c r="D137" s="50" t="s">
        <v>321</v>
      </c>
      <c r="E137" s="50"/>
      <c r="F137" s="24">
        <f t="shared" ref="F137:F138" si="46">F138</f>
        <v>4422749</v>
      </c>
    </row>
    <row r="138" spans="1:6" ht="24" x14ac:dyDescent="0.2">
      <c r="A138" s="40" t="s">
        <v>61</v>
      </c>
      <c r="B138" s="4" t="s">
        <v>6</v>
      </c>
      <c r="C138" s="5" t="s">
        <v>100</v>
      </c>
      <c r="D138" s="5" t="s">
        <v>321</v>
      </c>
      <c r="E138" s="5" t="s">
        <v>53</v>
      </c>
      <c r="F138" s="26">
        <f t="shared" si="46"/>
        <v>4422749</v>
      </c>
    </row>
    <row r="139" spans="1:6" ht="24" x14ac:dyDescent="0.2">
      <c r="A139" s="45" t="s">
        <v>62</v>
      </c>
      <c r="B139" s="4" t="s">
        <v>6</v>
      </c>
      <c r="C139" s="5" t="s">
        <v>100</v>
      </c>
      <c r="D139" s="5" t="s">
        <v>321</v>
      </c>
      <c r="E139" s="5" t="s">
        <v>54</v>
      </c>
      <c r="F139" s="27">
        <v>4422749</v>
      </c>
    </row>
    <row r="140" spans="1:6" x14ac:dyDescent="0.2">
      <c r="A140" s="17" t="s">
        <v>98</v>
      </c>
      <c r="B140" s="12" t="s">
        <v>6</v>
      </c>
      <c r="C140" s="13" t="s">
        <v>97</v>
      </c>
      <c r="D140" s="8"/>
      <c r="E140" s="52"/>
      <c r="F140" s="30">
        <f t="shared" ref="F140:F141" si="47">F141</f>
        <v>300000</v>
      </c>
    </row>
    <row r="141" spans="1:6" ht="36" x14ac:dyDescent="0.2">
      <c r="A141" s="28" t="s">
        <v>70</v>
      </c>
      <c r="B141" s="49" t="s">
        <v>6</v>
      </c>
      <c r="C141" s="50" t="s">
        <v>97</v>
      </c>
      <c r="D141" s="50" t="s">
        <v>135</v>
      </c>
      <c r="E141" s="18"/>
      <c r="F141" s="24">
        <f t="shared" si="47"/>
        <v>300000</v>
      </c>
    </row>
    <row r="142" spans="1:6" ht="36" x14ac:dyDescent="0.2">
      <c r="A142" s="47" t="s">
        <v>194</v>
      </c>
      <c r="B142" s="49" t="s">
        <v>6</v>
      </c>
      <c r="C142" s="50" t="s">
        <v>97</v>
      </c>
      <c r="D142" s="50" t="s">
        <v>134</v>
      </c>
      <c r="E142" s="18"/>
      <c r="F142" s="24">
        <f>F143+F146</f>
        <v>300000</v>
      </c>
    </row>
    <row r="143" spans="1:6" ht="36" x14ac:dyDescent="0.2">
      <c r="A143" s="47" t="s">
        <v>277</v>
      </c>
      <c r="B143" s="49" t="s">
        <v>6</v>
      </c>
      <c r="C143" s="50" t="s">
        <v>97</v>
      </c>
      <c r="D143" s="50" t="s">
        <v>278</v>
      </c>
      <c r="E143" s="18"/>
      <c r="F143" s="24">
        <f t="shared" ref="F143:F144" si="48">F144</f>
        <v>50000</v>
      </c>
    </row>
    <row r="144" spans="1:6" ht="24" x14ac:dyDescent="0.2">
      <c r="A144" s="40" t="s">
        <v>61</v>
      </c>
      <c r="B144" s="4" t="s">
        <v>6</v>
      </c>
      <c r="C144" s="5" t="s">
        <v>97</v>
      </c>
      <c r="D144" s="5" t="s">
        <v>278</v>
      </c>
      <c r="E144" s="5" t="s">
        <v>53</v>
      </c>
      <c r="F144" s="26">
        <f t="shared" si="48"/>
        <v>50000</v>
      </c>
    </row>
    <row r="145" spans="1:6" ht="24" x14ac:dyDescent="0.2">
      <c r="A145" s="45" t="s">
        <v>62</v>
      </c>
      <c r="B145" s="4" t="s">
        <v>6</v>
      </c>
      <c r="C145" s="5" t="s">
        <v>97</v>
      </c>
      <c r="D145" s="5" t="s">
        <v>278</v>
      </c>
      <c r="E145" s="5" t="s">
        <v>54</v>
      </c>
      <c r="F145" s="27">
        <v>50000</v>
      </c>
    </row>
    <row r="146" spans="1:6" ht="33" customHeight="1" x14ac:dyDescent="0.2">
      <c r="A146" s="48" t="s">
        <v>279</v>
      </c>
      <c r="B146" s="49" t="s">
        <v>6</v>
      </c>
      <c r="C146" s="50" t="s">
        <v>97</v>
      </c>
      <c r="D146" s="49" t="s">
        <v>280</v>
      </c>
      <c r="E146" s="49"/>
      <c r="F146" s="24">
        <f t="shared" ref="F146:F147" si="49">F147</f>
        <v>250000</v>
      </c>
    </row>
    <row r="147" spans="1:6" ht="24" x14ac:dyDescent="0.2">
      <c r="A147" s="40" t="s">
        <v>61</v>
      </c>
      <c r="B147" s="4" t="s">
        <v>6</v>
      </c>
      <c r="C147" s="5" t="s">
        <v>97</v>
      </c>
      <c r="D147" s="4" t="s">
        <v>280</v>
      </c>
      <c r="E147" s="4" t="s">
        <v>53</v>
      </c>
      <c r="F147" s="26">
        <f t="shared" si="49"/>
        <v>250000</v>
      </c>
    </row>
    <row r="148" spans="1:6" ht="24" x14ac:dyDescent="0.2">
      <c r="A148" s="40" t="s">
        <v>62</v>
      </c>
      <c r="B148" s="4" t="s">
        <v>6</v>
      </c>
      <c r="C148" s="5" t="s">
        <v>97</v>
      </c>
      <c r="D148" s="4" t="s">
        <v>280</v>
      </c>
      <c r="E148" s="4" t="s">
        <v>54</v>
      </c>
      <c r="F148" s="27">
        <v>250000</v>
      </c>
    </row>
    <row r="149" spans="1:6" x14ac:dyDescent="0.2">
      <c r="A149" s="16" t="s">
        <v>23</v>
      </c>
      <c r="B149" s="2" t="s">
        <v>6</v>
      </c>
      <c r="C149" s="3" t="s">
        <v>24</v>
      </c>
      <c r="D149" s="9"/>
      <c r="E149" s="53"/>
      <c r="F149" s="23">
        <f>F150+F175+F162</f>
        <v>37717432.650000006</v>
      </c>
    </row>
    <row r="150" spans="1:6" x14ac:dyDescent="0.2">
      <c r="A150" s="17" t="s">
        <v>25</v>
      </c>
      <c r="B150" s="12" t="s">
        <v>6</v>
      </c>
      <c r="C150" s="13" t="s">
        <v>26</v>
      </c>
      <c r="D150" s="8"/>
      <c r="E150" s="52"/>
      <c r="F150" s="30">
        <f>F151</f>
        <v>403000</v>
      </c>
    </row>
    <row r="151" spans="1:6" ht="36" x14ac:dyDescent="0.2">
      <c r="A151" s="28" t="s">
        <v>70</v>
      </c>
      <c r="B151" s="49" t="s">
        <v>6</v>
      </c>
      <c r="C151" s="50" t="s">
        <v>26</v>
      </c>
      <c r="D151" s="50" t="s">
        <v>135</v>
      </c>
      <c r="E151" s="18"/>
      <c r="F151" s="24">
        <f t="shared" ref="F151" si="50">F152</f>
        <v>403000</v>
      </c>
    </row>
    <row r="152" spans="1:6" ht="36" x14ac:dyDescent="0.2">
      <c r="A152" s="47" t="s">
        <v>169</v>
      </c>
      <c r="B152" s="49" t="s">
        <v>6</v>
      </c>
      <c r="C152" s="50" t="s">
        <v>26</v>
      </c>
      <c r="D152" s="50" t="s">
        <v>134</v>
      </c>
      <c r="E152" s="18"/>
      <c r="F152" s="24">
        <f>F159+F153+F156</f>
        <v>403000</v>
      </c>
    </row>
    <row r="153" spans="1:6" ht="36" x14ac:dyDescent="0.2">
      <c r="A153" s="47" t="s">
        <v>225</v>
      </c>
      <c r="B153" s="49" t="s">
        <v>6</v>
      </c>
      <c r="C153" s="50" t="s">
        <v>26</v>
      </c>
      <c r="D153" s="50" t="s">
        <v>220</v>
      </c>
      <c r="E153" s="18"/>
      <c r="F153" s="24">
        <f t="shared" ref="F153:F154" si="51">F154</f>
        <v>10000</v>
      </c>
    </row>
    <row r="154" spans="1:6" ht="24" x14ac:dyDescent="0.2">
      <c r="A154" s="40" t="s">
        <v>61</v>
      </c>
      <c r="B154" s="4" t="s">
        <v>6</v>
      </c>
      <c r="C154" s="5" t="s">
        <v>26</v>
      </c>
      <c r="D154" s="5" t="s">
        <v>220</v>
      </c>
      <c r="E154" s="18">
        <v>200</v>
      </c>
      <c r="F154" s="26">
        <f t="shared" si="51"/>
        <v>10000</v>
      </c>
    </row>
    <row r="155" spans="1:6" ht="24" x14ac:dyDescent="0.2">
      <c r="A155" s="45" t="s">
        <v>62</v>
      </c>
      <c r="B155" s="4" t="s">
        <v>6</v>
      </c>
      <c r="C155" s="5" t="s">
        <v>26</v>
      </c>
      <c r="D155" s="5" t="s">
        <v>220</v>
      </c>
      <c r="E155" s="18">
        <v>240</v>
      </c>
      <c r="F155" s="27">
        <v>10000</v>
      </c>
    </row>
    <row r="156" spans="1:6" ht="24" x14ac:dyDescent="0.2">
      <c r="A156" s="47" t="s">
        <v>207</v>
      </c>
      <c r="B156" s="49" t="s">
        <v>6</v>
      </c>
      <c r="C156" s="50" t="s">
        <v>26</v>
      </c>
      <c r="D156" s="50" t="s">
        <v>233</v>
      </c>
      <c r="E156" s="18"/>
      <c r="F156" s="24">
        <f t="shared" ref="F156:F157" si="52">F157</f>
        <v>151000</v>
      </c>
    </row>
    <row r="157" spans="1:6" ht="24" x14ac:dyDescent="0.2">
      <c r="A157" s="40" t="s">
        <v>61</v>
      </c>
      <c r="B157" s="4" t="s">
        <v>6</v>
      </c>
      <c r="C157" s="5" t="s">
        <v>26</v>
      </c>
      <c r="D157" s="5" t="s">
        <v>233</v>
      </c>
      <c r="E157" s="18">
        <v>200</v>
      </c>
      <c r="F157" s="26">
        <f t="shared" si="52"/>
        <v>151000</v>
      </c>
    </row>
    <row r="158" spans="1:6" ht="24" x14ac:dyDescent="0.2">
      <c r="A158" s="40" t="s">
        <v>62</v>
      </c>
      <c r="B158" s="4" t="s">
        <v>6</v>
      </c>
      <c r="C158" s="5" t="s">
        <v>26</v>
      </c>
      <c r="D158" s="5" t="s">
        <v>233</v>
      </c>
      <c r="E158" s="18">
        <v>240</v>
      </c>
      <c r="F158" s="27">
        <v>151000</v>
      </c>
    </row>
    <row r="159" spans="1:6" ht="60" x14ac:dyDescent="0.2">
      <c r="A159" s="47" t="s">
        <v>213</v>
      </c>
      <c r="B159" s="49" t="s">
        <v>6</v>
      </c>
      <c r="C159" s="50" t="s">
        <v>26</v>
      </c>
      <c r="D159" s="50" t="s">
        <v>232</v>
      </c>
      <c r="E159" s="18"/>
      <c r="F159" s="24">
        <f t="shared" ref="F159:F160" si="53">F160</f>
        <v>242000</v>
      </c>
    </row>
    <row r="160" spans="1:6" ht="24" x14ac:dyDescent="0.2">
      <c r="A160" s="40" t="s">
        <v>61</v>
      </c>
      <c r="B160" s="4" t="s">
        <v>6</v>
      </c>
      <c r="C160" s="5" t="s">
        <v>26</v>
      </c>
      <c r="D160" s="5" t="s">
        <v>232</v>
      </c>
      <c r="E160" s="18">
        <v>200</v>
      </c>
      <c r="F160" s="26">
        <f t="shared" si="53"/>
        <v>242000</v>
      </c>
    </row>
    <row r="161" spans="1:6" ht="24" x14ac:dyDescent="0.2">
      <c r="A161" s="40" t="s">
        <v>62</v>
      </c>
      <c r="B161" s="4" t="s">
        <v>6</v>
      </c>
      <c r="C161" s="5" t="s">
        <v>26</v>
      </c>
      <c r="D161" s="5" t="s">
        <v>232</v>
      </c>
      <c r="E161" s="18">
        <v>240</v>
      </c>
      <c r="F161" s="27">
        <v>242000</v>
      </c>
    </row>
    <row r="162" spans="1:6" x14ac:dyDescent="0.2">
      <c r="A162" s="34" t="s">
        <v>94</v>
      </c>
      <c r="B162" s="12" t="s">
        <v>6</v>
      </c>
      <c r="C162" s="13" t="s">
        <v>27</v>
      </c>
      <c r="D162" s="8"/>
      <c r="E162" s="52"/>
      <c r="F162" s="30">
        <f>F163+F168</f>
        <v>3497388</v>
      </c>
    </row>
    <row r="163" spans="1:6" ht="60" x14ac:dyDescent="0.2">
      <c r="A163" s="28" t="s">
        <v>156</v>
      </c>
      <c r="B163" s="49" t="s">
        <v>6</v>
      </c>
      <c r="C163" s="50" t="s">
        <v>27</v>
      </c>
      <c r="D163" s="50" t="s">
        <v>157</v>
      </c>
      <c r="E163" s="18"/>
      <c r="F163" s="24">
        <f t="shared" ref="F163" si="54">F164</f>
        <v>302388</v>
      </c>
    </row>
    <row r="164" spans="1:6" ht="24" x14ac:dyDescent="0.2">
      <c r="A164" s="48" t="s">
        <v>158</v>
      </c>
      <c r="B164" s="49" t="s">
        <v>6</v>
      </c>
      <c r="C164" s="50" t="s">
        <v>27</v>
      </c>
      <c r="D164" s="50" t="s">
        <v>159</v>
      </c>
      <c r="E164" s="18"/>
      <c r="F164" s="24">
        <f>F165</f>
        <v>302388</v>
      </c>
    </row>
    <row r="165" spans="1:6" ht="36" x14ac:dyDescent="0.2">
      <c r="A165" s="47" t="s">
        <v>226</v>
      </c>
      <c r="B165" s="49" t="s">
        <v>6</v>
      </c>
      <c r="C165" s="50" t="s">
        <v>27</v>
      </c>
      <c r="D165" s="50" t="s">
        <v>239</v>
      </c>
      <c r="E165" s="37"/>
      <c r="F165" s="24">
        <f t="shared" ref="F165:F166" si="55">F166</f>
        <v>302388</v>
      </c>
    </row>
    <row r="166" spans="1:6" ht="24" x14ac:dyDescent="0.2">
      <c r="A166" s="6" t="s">
        <v>61</v>
      </c>
      <c r="B166" s="4" t="s">
        <v>6</v>
      </c>
      <c r="C166" s="5" t="s">
        <v>27</v>
      </c>
      <c r="D166" s="5" t="s">
        <v>239</v>
      </c>
      <c r="E166" s="18">
        <v>200</v>
      </c>
      <c r="F166" s="26">
        <f t="shared" si="55"/>
        <v>302388</v>
      </c>
    </row>
    <row r="167" spans="1:6" ht="24" x14ac:dyDescent="0.2">
      <c r="A167" s="6" t="s">
        <v>62</v>
      </c>
      <c r="B167" s="4" t="s">
        <v>6</v>
      </c>
      <c r="C167" s="5" t="s">
        <v>27</v>
      </c>
      <c r="D167" s="5" t="s">
        <v>239</v>
      </c>
      <c r="E167" s="18">
        <v>240</v>
      </c>
      <c r="F167" s="27">
        <v>302388</v>
      </c>
    </row>
    <row r="168" spans="1:6" ht="36" x14ac:dyDescent="0.2">
      <c r="A168" s="28" t="s">
        <v>70</v>
      </c>
      <c r="B168" s="49" t="s">
        <v>6</v>
      </c>
      <c r="C168" s="50" t="s">
        <v>27</v>
      </c>
      <c r="D168" s="50" t="s">
        <v>135</v>
      </c>
      <c r="E168" s="18"/>
      <c r="F168" s="24">
        <f>F169</f>
        <v>3195000</v>
      </c>
    </row>
    <row r="169" spans="1:6" ht="36" x14ac:dyDescent="0.2">
      <c r="A169" s="47" t="s">
        <v>169</v>
      </c>
      <c r="B169" s="49" t="s">
        <v>6</v>
      </c>
      <c r="C169" s="50" t="s">
        <v>27</v>
      </c>
      <c r="D169" s="50" t="s">
        <v>134</v>
      </c>
      <c r="E169" s="18"/>
      <c r="F169" s="24">
        <f>F170</f>
        <v>3195000</v>
      </c>
    </row>
    <row r="170" spans="1:6" ht="24" x14ac:dyDescent="0.2">
      <c r="A170" s="47" t="s">
        <v>207</v>
      </c>
      <c r="B170" s="49" t="s">
        <v>6</v>
      </c>
      <c r="C170" s="50" t="s">
        <v>27</v>
      </c>
      <c r="D170" s="50" t="s">
        <v>233</v>
      </c>
      <c r="E170" s="37"/>
      <c r="F170" s="24">
        <f t="shared" ref="F170" si="56">F171+F173</f>
        <v>3195000</v>
      </c>
    </row>
    <row r="171" spans="1:6" ht="24" x14ac:dyDescent="0.2">
      <c r="A171" s="40" t="s">
        <v>61</v>
      </c>
      <c r="B171" s="4" t="s">
        <v>6</v>
      </c>
      <c r="C171" s="5" t="s">
        <v>27</v>
      </c>
      <c r="D171" s="5" t="s">
        <v>233</v>
      </c>
      <c r="E171" s="18">
        <v>200</v>
      </c>
      <c r="F171" s="26">
        <f t="shared" ref="F171" si="57">F172</f>
        <v>195000</v>
      </c>
    </row>
    <row r="172" spans="1:6" ht="24" x14ac:dyDescent="0.2">
      <c r="A172" s="40" t="s">
        <v>62</v>
      </c>
      <c r="B172" s="4" t="s">
        <v>6</v>
      </c>
      <c r="C172" s="5" t="s">
        <v>27</v>
      </c>
      <c r="D172" s="5" t="s">
        <v>233</v>
      </c>
      <c r="E172" s="18">
        <v>240</v>
      </c>
      <c r="F172" s="27">
        <v>195000</v>
      </c>
    </row>
    <row r="173" spans="1:6" x14ac:dyDescent="0.2">
      <c r="A173" s="40" t="s">
        <v>45</v>
      </c>
      <c r="B173" s="4" t="s">
        <v>6</v>
      </c>
      <c r="C173" s="5" t="s">
        <v>27</v>
      </c>
      <c r="D173" s="5" t="s">
        <v>233</v>
      </c>
      <c r="E173" s="18">
        <v>800</v>
      </c>
      <c r="F173" s="26">
        <f t="shared" ref="F173" si="58">F174</f>
        <v>3000000</v>
      </c>
    </row>
    <row r="174" spans="1:6" ht="36" x14ac:dyDescent="0.2">
      <c r="A174" s="40" t="s">
        <v>66</v>
      </c>
      <c r="B174" s="4" t="s">
        <v>6</v>
      </c>
      <c r="C174" s="5" t="s">
        <v>27</v>
      </c>
      <c r="D174" s="5" t="s">
        <v>233</v>
      </c>
      <c r="E174" s="18">
        <v>810</v>
      </c>
      <c r="F174" s="27">
        <v>3000000</v>
      </c>
    </row>
    <row r="175" spans="1:6" x14ac:dyDescent="0.2">
      <c r="A175" s="34" t="s">
        <v>28</v>
      </c>
      <c r="B175" s="12" t="s">
        <v>6</v>
      </c>
      <c r="C175" s="13" t="s">
        <v>29</v>
      </c>
      <c r="D175" s="8"/>
      <c r="E175" s="52"/>
      <c r="F175" s="30">
        <f>F176+F199+F208</f>
        <v>33817044.650000006</v>
      </c>
    </row>
    <row r="176" spans="1:6" ht="36" x14ac:dyDescent="0.2">
      <c r="A176" s="28" t="s">
        <v>67</v>
      </c>
      <c r="B176" s="49" t="s">
        <v>6</v>
      </c>
      <c r="C176" s="50" t="s">
        <v>29</v>
      </c>
      <c r="D176" s="50" t="s">
        <v>146</v>
      </c>
      <c r="E176" s="18"/>
      <c r="F176" s="24">
        <f t="shared" ref="F176" si="59">F177</f>
        <v>30728229.300000004</v>
      </c>
    </row>
    <row r="177" spans="1:6" ht="24" x14ac:dyDescent="0.2">
      <c r="A177" s="99" t="s">
        <v>195</v>
      </c>
      <c r="B177" s="49" t="s">
        <v>6</v>
      </c>
      <c r="C177" s="50" t="s">
        <v>29</v>
      </c>
      <c r="D177" s="50" t="s">
        <v>164</v>
      </c>
      <c r="E177" s="18"/>
      <c r="F177" s="24">
        <f>F178+F181+F184+F187+F190+F196+F193</f>
        <v>30728229.300000004</v>
      </c>
    </row>
    <row r="178" spans="1:6" x14ac:dyDescent="0.2">
      <c r="A178" s="47" t="s">
        <v>68</v>
      </c>
      <c r="B178" s="49" t="s">
        <v>6</v>
      </c>
      <c r="C178" s="50" t="s">
        <v>29</v>
      </c>
      <c r="D178" s="50" t="s">
        <v>165</v>
      </c>
      <c r="E178" s="37"/>
      <c r="F178" s="24">
        <f>F179</f>
        <v>8500000</v>
      </c>
    </row>
    <row r="179" spans="1:6" ht="24" x14ac:dyDescent="0.2">
      <c r="A179" s="40" t="s">
        <v>61</v>
      </c>
      <c r="B179" s="4" t="s">
        <v>6</v>
      </c>
      <c r="C179" s="5" t="s">
        <v>29</v>
      </c>
      <c r="D179" s="5" t="s">
        <v>165</v>
      </c>
      <c r="E179" s="18">
        <v>200</v>
      </c>
      <c r="F179" s="26">
        <f t="shared" ref="F179" si="60">F180</f>
        <v>8500000</v>
      </c>
    </row>
    <row r="180" spans="1:6" ht="24" x14ac:dyDescent="0.2">
      <c r="A180" s="40" t="s">
        <v>62</v>
      </c>
      <c r="B180" s="4" t="s">
        <v>6</v>
      </c>
      <c r="C180" s="5" t="s">
        <v>29</v>
      </c>
      <c r="D180" s="5" t="s">
        <v>165</v>
      </c>
      <c r="E180" s="18">
        <v>240</v>
      </c>
      <c r="F180" s="27">
        <v>8500000</v>
      </c>
    </row>
    <row r="181" spans="1:6" x14ac:dyDescent="0.2">
      <c r="A181" s="14" t="s">
        <v>105</v>
      </c>
      <c r="B181" s="49" t="s">
        <v>6</v>
      </c>
      <c r="C181" s="50" t="s">
        <v>29</v>
      </c>
      <c r="D181" s="50" t="s">
        <v>166</v>
      </c>
      <c r="E181" s="18"/>
      <c r="F181" s="24">
        <f t="shared" ref="F181:F182" si="61">F182</f>
        <v>12348348.49</v>
      </c>
    </row>
    <row r="182" spans="1:6" ht="24" x14ac:dyDescent="0.2">
      <c r="A182" s="40" t="s">
        <v>61</v>
      </c>
      <c r="B182" s="4" t="s">
        <v>6</v>
      </c>
      <c r="C182" s="5" t="s">
        <v>29</v>
      </c>
      <c r="D182" s="5" t="s">
        <v>166</v>
      </c>
      <c r="E182" s="18">
        <v>200</v>
      </c>
      <c r="F182" s="26">
        <f t="shared" si="61"/>
        <v>12348348.49</v>
      </c>
    </row>
    <row r="183" spans="1:6" ht="24" x14ac:dyDescent="0.2">
      <c r="A183" s="45" t="s">
        <v>62</v>
      </c>
      <c r="B183" s="4" t="s">
        <v>6</v>
      </c>
      <c r="C183" s="5" t="s">
        <v>29</v>
      </c>
      <c r="D183" s="5" t="s">
        <v>166</v>
      </c>
      <c r="E183" s="18">
        <v>240</v>
      </c>
      <c r="F183" s="27">
        <v>12348348.49</v>
      </c>
    </row>
    <row r="184" spans="1:6" ht="24" x14ac:dyDescent="0.2">
      <c r="A184" s="14" t="s">
        <v>107</v>
      </c>
      <c r="B184" s="49" t="s">
        <v>6</v>
      </c>
      <c r="C184" s="50" t="s">
        <v>29</v>
      </c>
      <c r="D184" s="50" t="s">
        <v>192</v>
      </c>
      <c r="E184" s="37"/>
      <c r="F184" s="24">
        <f t="shared" ref="F184:F185" si="62">F185</f>
        <v>1357644.53</v>
      </c>
    </row>
    <row r="185" spans="1:6" ht="24" x14ac:dyDescent="0.2">
      <c r="A185" s="40" t="s">
        <v>61</v>
      </c>
      <c r="B185" s="4" t="s">
        <v>6</v>
      </c>
      <c r="C185" s="5" t="s">
        <v>29</v>
      </c>
      <c r="D185" s="5" t="s">
        <v>192</v>
      </c>
      <c r="E185" s="18">
        <v>200</v>
      </c>
      <c r="F185" s="26">
        <f t="shared" si="62"/>
        <v>1357644.53</v>
      </c>
    </row>
    <row r="186" spans="1:6" ht="24" x14ac:dyDescent="0.2">
      <c r="A186" s="40" t="s">
        <v>62</v>
      </c>
      <c r="B186" s="4" t="s">
        <v>6</v>
      </c>
      <c r="C186" s="5" t="s">
        <v>29</v>
      </c>
      <c r="D186" s="5" t="s">
        <v>192</v>
      </c>
      <c r="E186" s="18">
        <v>240</v>
      </c>
      <c r="F186" s="27">
        <v>1357644.53</v>
      </c>
    </row>
    <row r="187" spans="1:6" ht="24" x14ac:dyDescent="0.2">
      <c r="A187" s="14" t="s">
        <v>222</v>
      </c>
      <c r="B187" s="49" t="s">
        <v>6</v>
      </c>
      <c r="C187" s="50" t="s">
        <v>29</v>
      </c>
      <c r="D187" s="50" t="s">
        <v>221</v>
      </c>
      <c r="E187" s="37"/>
      <c r="F187" s="24">
        <f t="shared" ref="F187:F188" si="63">F188</f>
        <v>21000</v>
      </c>
    </row>
    <row r="188" spans="1:6" ht="24" x14ac:dyDescent="0.2">
      <c r="A188" s="40" t="s">
        <v>61</v>
      </c>
      <c r="B188" s="4" t="s">
        <v>6</v>
      </c>
      <c r="C188" s="5" t="s">
        <v>29</v>
      </c>
      <c r="D188" s="5" t="s">
        <v>221</v>
      </c>
      <c r="E188" s="18">
        <v>200</v>
      </c>
      <c r="F188" s="26">
        <f t="shared" si="63"/>
        <v>21000</v>
      </c>
    </row>
    <row r="189" spans="1:6" ht="24" x14ac:dyDescent="0.2">
      <c r="A189" s="45" t="s">
        <v>62</v>
      </c>
      <c r="B189" s="4" t="s">
        <v>6</v>
      </c>
      <c r="C189" s="5" t="s">
        <v>29</v>
      </c>
      <c r="D189" s="5" t="s">
        <v>221</v>
      </c>
      <c r="E189" s="18">
        <v>240</v>
      </c>
      <c r="F189" s="27">
        <v>21000</v>
      </c>
    </row>
    <row r="190" spans="1:6" x14ac:dyDescent="0.2">
      <c r="A190" s="14" t="s">
        <v>69</v>
      </c>
      <c r="B190" s="49" t="s">
        <v>6</v>
      </c>
      <c r="C190" s="50" t="s">
        <v>29</v>
      </c>
      <c r="D190" s="50" t="s">
        <v>167</v>
      </c>
      <c r="E190" s="18"/>
      <c r="F190" s="24">
        <f t="shared" ref="F190:F191" si="64">F191</f>
        <v>2800000</v>
      </c>
    </row>
    <row r="191" spans="1:6" ht="24" x14ac:dyDescent="0.2">
      <c r="A191" s="40" t="s">
        <v>61</v>
      </c>
      <c r="B191" s="4" t="s">
        <v>6</v>
      </c>
      <c r="C191" s="5" t="s">
        <v>29</v>
      </c>
      <c r="D191" s="5" t="s">
        <v>167</v>
      </c>
      <c r="E191" s="18">
        <v>200</v>
      </c>
      <c r="F191" s="26">
        <f t="shared" si="64"/>
        <v>2800000</v>
      </c>
    </row>
    <row r="192" spans="1:6" ht="24" x14ac:dyDescent="0.2">
      <c r="A192" s="40" t="s">
        <v>62</v>
      </c>
      <c r="B192" s="4" t="s">
        <v>6</v>
      </c>
      <c r="C192" s="5" t="s">
        <v>29</v>
      </c>
      <c r="D192" s="5" t="s">
        <v>167</v>
      </c>
      <c r="E192" s="18">
        <v>240</v>
      </c>
      <c r="F192" s="27">
        <v>2800000</v>
      </c>
    </row>
    <row r="193" spans="1:6" x14ac:dyDescent="0.2">
      <c r="A193" s="14" t="s">
        <v>235</v>
      </c>
      <c r="B193" s="50" t="s">
        <v>6</v>
      </c>
      <c r="C193" s="50" t="s">
        <v>29</v>
      </c>
      <c r="D193" s="50" t="s">
        <v>234</v>
      </c>
      <c r="E193" s="37"/>
      <c r="F193" s="24">
        <f t="shared" ref="F193:F194" si="65">F194</f>
        <v>3000000</v>
      </c>
    </row>
    <row r="194" spans="1:6" ht="24" x14ac:dyDescent="0.2">
      <c r="A194" s="40" t="s">
        <v>61</v>
      </c>
      <c r="B194" s="4" t="s">
        <v>6</v>
      </c>
      <c r="C194" s="5" t="s">
        <v>29</v>
      </c>
      <c r="D194" s="5" t="s">
        <v>234</v>
      </c>
      <c r="E194" s="18">
        <v>200</v>
      </c>
      <c r="F194" s="26">
        <f t="shared" si="65"/>
        <v>3000000</v>
      </c>
    </row>
    <row r="195" spans="1:6" ht="24" x14ac:dyDescent="0.2">
      <c r="A195" s="40" t="s">
        <v>62</v>
      </c>
      <c r="B195" s="4" t="s">
        <v>6</v>
      </c>
      <c r="C195" s="5" t="s">
        <v>29</v>
      </c>
      <c r="D195" s="5" t="s">
        <v>234</v>
      </c>
      <c r="E195" s="18">
        <v>240</v>
      </c>
      <c r="F195" s="27">
        <v>3000000</v>
      </c>
    </row>
    <row r="196" spans="1:6" x14ac:dyDescent="0.2">
      <c r="A196" s="14" t="s">
        <v>108</v>
      </c>
      <c r="B196" s="49" t="s">
        <v>6</v>
      </c>
      <c r="C196" s="50" t="s">
        <v>29</v>
      </c>
      <c r="D196" s="50" t="s">
        <v>168</v>
      </c>
      <c r="E196" s="18"/>
      <c r="F196" s="24">
        <f t="shared" ref="F196:F197" si="66">F197</f>
        <v>2701236.28</v>
      </c>
    </row>
    <row r="197" spans="1:6" ht="24" x14ac:dyDescent="0.2">
      <c r="A197" s="40" t="s">
        <v>61</v>
      </c>
      <c r="B197" s="4" t="s">
        <v>6</v>
      </c>
      <c r="C197" s="5" t="s">
        <v>29</v>
      </c>
      <c r="D197" s="5" t="s">
        <v>168</v>
      </c>
      <c r="E197" s="18">
        <v>200</v>
      </c>
      <c r="F197" s="26">
        <f t="shared" si="66"/>
        <v>2701236.28</v>
      </c>
    </row>
    <row r="198" spans="1:6" ht="24" x14ac:dyDescent="0.2">
      <c r="A198" s="40" t="s">
        <v>62</v>
      </c>
      <c r="B198" s="4" t="s">
        <v>6</v>
      </c>
      <c r="C198" s="5" t="s">
        <v>29</v>
      </c>
      <c r="D198" s="5" t="s">
        <v>168</v>
      </c>
      <c r="E198" s="18">
        <v>240</v>
      </c>
      <c r="F198" s="27">
        <v>2701236.28</v>
      </c>
    </row>
    <row r="199" spans="1:6" ht="36" x14ac:dyDescent="0.2">
      <c r="A199" s="28" t="s">
        <v>288</v>
      </c>
      <c r="B199" s="49" t="s">
        <v>6</v>
      </c>
      <c r="C199" s="50" t="s">
        <v>29</v>
      </c>
      <c r="D199" s="50" t="s">
        <v>273</v>
      </c>
      <c r="E199" s="37"/>
      <c r="F199" s="24">
        <f>F200+F204</f>
        <v>2788815.35</v>
      </c>
    </row>
    <row r="200" spans="1:6" ht="24" x14ac:dyDescent="0.2">
      <c r="A200" s="48" t="s">
        <v>281</v>
      </c>
      <c r="B200" s="49" t="s">
        <v>6</v>
      </c>
      <c r="C200" s="50" t="s">
        <v>29</v>
      </c>
      <c r="D200" s="50" t="s">
        <v>274</v>
      </c>
      <c r="E200" s="37"/>
      <c r="F200" s="24">
        <f>F201</f>
        <v>350000</v>
      </c>
    </row>
    <row r="201" spans="1:6" x14ac:dyDescent="0.2">
      <c r="A201" s="48" t="s">
        <v>292</v>
      </c>
      <c r="B201" s="49" t="s">
        <v>6</v>
      </c>
      <c r="C201" s="50" t="s">
        <v>29</v>
      </c>
      <c r="D201" s="50" t="s">
        <v>293</v>
      </c>
      <c r="E201" s="37"/>
      <c r="F201" s="24">
        <f t="shared" ref="F201:F202" si="67">F202</f>
        <v>350000</v>
      </c>
    </row>
    <row r="202" spans="1:6" ht="24" x14ac:dyDescent="0.2">
      <c r="A202" s="40" t="s">
        <v>61</v>
      </c>
      <c r="B202" s="4" t="s">
        <v>6</v>
      </c>
      <c r="C202" s="5" t="s">
        <v>29</v>
      </c>
      <c r="D202" s="5" t="s">
        <v>293</v>
      </c>
      <c r="E202" s="18">
        <v>200</v>
      </c>
      <c r="F202" s="26">
        <f t="shared" si="67"/>
        <v>350000</v>
      </c>
    </row>
    <row r="203" spans="1:6" ht="24" x14ac:dyDescent="0.2">
      <c r="A203" s="40" t="s">
        <v>62</v>
      </c>
      <c r="B203" s="4" t="s">
        <v>6</v>
      </c>
      <c r="C203" s="5" t="s">
        <v>29</v>
      </c>
      <c r="D203" s="5" t="s">
        <v>293</v>
      </c>
      <c r="E203" s="18">
        <v>240</v>
      </c>
      <c r="F203" s="27">
        <v>350000</v>
      </c>
    </row>
    <row r="204" spans="1:6" ht="24" x14ac:dyDescent="0.2">
      <c r="A204" s="48" t="s">
        <v>297</v>
      </c>
      <c r="B204" s="103" t="s">
        <v>6</v>
      </c>
      <c r="C204" s="51" t="s">
        <v>29</v>
      </c>
      <c r="D204" s="51" t="s">
        <v>298</v>
      </c>
      <c r="E204" s="37"/>
      <c r="F204" s="24">
        <f>F205</f>
        <v>2438815.35</v>
      </c>
    </row>
    <row r="205" spans="1:6" ht="24" x14ac:dyDescent="0.2">
      <c r="A205" s="57" t="s">
        <v>299</v>
      </c>
      <c r="B205" s="49" t="s">
        <v>6</v>
      </c>
      <c r="C205" s="50" t="s">
        <v>29</v>
      </c>
      <c r="D205" s="50" t="s">
        <v>309</v>
      </c>
      <c r="E205" s="37"/>
      <c r="F205" s="24">
        <f t="shared" ref="F205:F206" si="68">F206</f>
        <v>2438815.35</v>
      </c>
    </row>
    <row r="206" spans="1:6" ht="24" x14ac:dyDescent="0.2">
      <c r="A206" s="40" t="s">
        <v>61</v>
      </c>
      <c r="B206" s="4" t="s">
        <v>6</v>
      </c>
      <c r="C206" s="5" t="s">
        <v>29</v>
      </c>
      <c r="D206" s="5" t="s">
        <v>309</v>
      </c>
      <c r="E206" s="18">
        <v>200</v>
      </c>
      <c r="F206" s="26">
        <f t="shared" si="68"/>
        <v>2438815.35</v>
      </c>
    </row>
    <row r="207" spans="1:6" ht="24" x14ac:dyDescent="0.2">
      <c r="A207" s="40" t="s">
        <v>62</v>
      </c>
      <c r="B207" s="4" t="s">
        <v>6</v>
      </c>
      <c r="C207" s="5" t="s">
        <v>29</v>
      </c>
      <c r="D207" s="5" t="s">
        <v>309</v>
      </c>
      <c r="E207" s="18">
        <v>240</v>
      </c>
      <c r="F207" s="27">
        <v>2438815.35</v>
      </c>
    </row>
    <row r="208" spans="1:6" ht="24" x14ac:dyDescent="0.2">
      <c r="A208" s="28" t="s">
        <v>250</v>
      </c>
      <c r="B208" s="49" t="s">
        <v>6</v>
      </c>
      <c r="C208" s="50" t="s">
        <v>29</v>
      </c>
      <c r="D208" s="50" t="s">
        <v>160</v>
      </c>
      <c r="E208" s="37"/>
      <c r="F208" s="24">
        <f t="shared" ref="F208:F211" si="69">F209</f>
        <v>300000</v>
      </c>
    </row>
    <row r="209" spans="1:6" ht="24" x14ac:dyDescent="0.2">
      <c r="A209" s="48" t="s">
        <v>252</v>
      </c>
      <c r="B209" s="49" t="s">
        <v>6</v>
      </c>
      <c r="C209" s="50" t="s">
        <v>29</v>
      </c>
      <c r="D209" s="50" t="s">
        <v>254</v>
      </c>
      <c r="E209" s="37"/>
      <c r="F209" s="24">
        <f t="shared" si="69"/>
        <v>300000</v>
      </c>
    </row>
    <row r="210" spans="1:6" x14ac:dyDescent="0.2">
      <c r="A210" s="48" t="s">
        <v>163</v>
      </c>
      <c r="B210" s="49" t="s">
        <v>6</v>
      </c>
      <c r="C210" s="50" t="s">
        <v>29</v>
      </c>
      <c r="D210" s="50" t="s">
        <v>260</v>
      </c>
      <c r="E210" s="37"/>
      <c r="F210" s="24">
        <f t="shared" si="69"/>
        <v>300000</v>
      </c>
    </row>
    <row r="211" spans="1:6" ht="24" x14ac:dyDescent="0.2">
      <c r="A211" s="40" t="s">
        <v>61</v>
      </c>
      <c r="B211" s="4" t="s">
        <v>6</v>
      </c>
      <c r="C211" s="5" t="s">
        <v>29</v>
      </c>
      <c r="D211" s="5" t="s">
        <v>260</v>
      </c>
      <c r="E211" s="18">
        <v>200</v>
      </c>
      <c r="F211" s="26">
        <f t="shared" si="69"/>
        <v>300000</v>
      </c>
    </row>
    <row r="212" spans="1:6" ht="24" x14ac:dyDescent="0.2">
      <c r="A212" s="40" t="s">
        <v>62</v>
      </c>
      <c r="B212" s="4" t="s">
        <v>6</v>
      </c>
      <c r="C212" s="5" t="s">
        <v>29</v>
      </c>
      <c r="D212" s="5" t="s">
        <v>260</v>
      </c>
      <c r="E212" s="18">
        <v>240</v>
      </c>
      <c r="F212" s="27">
        <v>300000</v>
      </c>
    </row>
    <row r="213" spans="1:6" x14ac:dyDescent="0.2">
      <c r="A213" s="16" t="s">
        <v>30</v>
      </c>
      <c r="B213" s="2" t="s">
        <v>6</v>
      </c>
      <c r="C213" s="3" t="s">
        <v>31</v>
      </c>
      <c r="D213" s="9"/>
      <c r="E213" s="9"/>
      <c r="F213" s="23">
        <f>F214</f>
        <v>139130</v>
      </c>
    </row>
    <row r="214" spans="1:6" x14ac:dyDescent="0.2">
      <c r="A214" s="35" t="s">
        <v>32</v>
      </c>
      <c r="B214" s="12" t="s">
        <v>6</v>
      </c>
      <c r="C214" s="13" t="s">
        <v>33</v>
      </c>
      <c r="D214" s="8"/>
      <c r="E214" s="8"/>
      <c r="F214" s="30">
        <f t="shared" ref="F214:F215" si="70">F215</f>
        <v>139130</v>
      </c>
    </row>
    <row r="215" spans="1:6" ht="36" x14ac:dyDescent="0.2">
      <c r="A215" s="28" t="s">
        <v>289</v>
      </c>
      <c r="B215" s="49" t="s">
        <v>6</v>
      </c>
      <c r="C215" s="50" t="s">
        <v>33</v>
      </c>
      <c r="D215" s="50" t="s">
        <v>171</v>
      </c>
      <c r="E215" s="50"/>
      <c r="F215" s="24">
        <f t="shared" si="70"/>
        <v>139130</v>
      </c>
    </row>
    <row r="216" spans="1:6" ht="24" x14ac:dyDescent="0.2">
      <c r="A216" s="47" t="s">
        <v>170</v>
      </c>
      <c r="B216" s="49" t="s">
        <v>6</v>
      </c>
      <c r="C216" s="50" t="s">
        <v>33</v>
      </c>
      <c r="D216" s="50" t="s">
        <v>172</v>
      </c>
      <c r="E216" s="50"/>
      <c r="F216" s="24">
        <f>F217</f>
        <v>139130</v>
      </c>
    </row>
    <row r="217" spans="1:6" x14ac:dyDescent="0.2">
      <c r="A217" s="47" t="s">
        <v>173</v>
      </c>
      <c r="B217" s="49" t="s">
        <v>6</v>
      </c>
      <c r="C217" s="50" t="s">
        <v>33</v>
      </c>
      <c r="D217" s="50" t="s">
        <v>208</v>
      </c>
      <c r="E217" s="50"/>
      <c r="F217" s="24">
        <f>F218</f>
        <v>139130</v>
      </c>
    </row>
    <row r="218" spans="1:6" ht="24" x14ac:dyDescent="0.2">
      <c r="A218" s="40" t="s">
        <v>61</v>
      </c>
      <c r="B218" s="4" t="s">
        <v>6</v>
      </c>
      <c r="C218" s="5" t="s">
        <v>33</v>
      </c>
      <c r="D218" s="5" t="s">
        <v>208</v>
      </c>
      <c r="E218" s="18">
        <v>200</v>
      </c>
      <c r="F218" s="26">
        <f t="shared" ref="F218" si="71">F219</f>
        <v>139130</v>
      </c>
    </row>
    <row r="219" spans="1:6" ht="24" x14ac:dyDescent="0.2">
      <c r="A219" s="40" t="s">
        <v>62</v>
      </c>
      <c r="B219" s="4" t="s">
        <v>6</v>
      </c>
      <c r="C219" s="5" t="s">
        <v>33</v>
      </c>
      <c r="D219" s="5" t="s">
        <v>208</v>
      </c>
      <c r="E219" s="18">
        <v>240</v>
      </c>
      <c r="F219" s="27">
        <v>139130</v>
      </c>
    </row>
    <row r="220" spans="1:6" x14ac:dyDescent="0.2">
      <c r="A220" s="1" t="s">
        <v>34</v>
      </c>
      <c r="B220" s="2" t="s">
        <v>6</v>
      </c>
      <c r="C220" s="3" t="s">
        <v>35</v>
      </c>
      <c r="D220" s="9"/>
      <c r="E220" s="9"/>
      <c r="F220" s="23">
        <f t="shared" ref="F220:F222" si="72">F221</f>
        <v>18189094</v>
      </c>
    </row>
    <row r="221" spans="1:6" x14ac:dyDescent="0.2">
      <c r="A221" s="35" t="s">
        <v>36</v>
      </c>
      <c r="B221" s="12" t="s">
        <v>6</v>
      </c>
      <c r="C221" s="13" t="s">
        <v>37</v>
      </c>
      <c r="D221" s="8"/>
      <c r="E221" s="8"/>
      <c r="F221" s="30">
        <f t="shared" si="72"/>
        <v>18189094</v>
      </c>
    </row>
    <row r="222" spans="1:6" ht="24" x14ac:dyDescent="0.2">
      <c r="A222" s="28" t="s">
        <v>175</v>
      </c>
      <c r="B222" s="49" t="s">
        <v>6</v>
      </c>
      <c r="C222" s="50" t="s">
        <v>37</v>
      </c>
      <c r="D222" s="50" t="s">
        <v>174</v>
      </c>
      <c r="E222" s="5"/>
      <c r="F222" s="24">
        <f t="shared" si="72"/>
        <v>18189094</v>
      </c>
    </row>
    <row r="223" spans="1:6" ht="24" x14ac:dyDescent="0.2">
      <c r="A223" s="47" t="s">
        <v>242</v>
      </c>
      <c r="B223" s="49" t="s">
        <v>6</v>
      </c>
      <c r="C223" s="50" t="s">
        <v>37</v>
      </c>
      <c r="D223" s="50" t="s">
        <v>240</v>
      </c>
      <c r="E223" s="5"/>
      <c r="F223" s="24">
        <f>F224+F229+F232</f>
        <v>18189094</v>
      </c>
    </row>
    <row r="224" spans="1:6" ht="24" x14ac:dyDescent="0.2">
      <c r="A224" s="47" t="s">
        <v>76</v>
      </c>
      <c r="B224" s="49" t="s">
        <v>6</v>
      </c>
      <c r="C224" s="50" t="s">
        <v>37</v>
      </c>
      <c r="D224" s="50" t="s">
        <v>244</v>
      </c>
      <c r="E224" s="50"/>
      <c r="F224" s="24">
        <f>F225+F227</f>
        <v>17334094</v>
      </c>
    </row>
    <row r="225" spans="1:6" ht="48" x14ac:dyDescent="0.2">
      <c r="A225" s="6" t="s">
        <v>77</v>
      </c>
      <c r="B225" s="4" t="s">
        <v>6</v>
      </c>
      <c r="C225" s="5" t="s">
        <v>37</v>
      </c>
      <c r="D225" s="5" t="s">
        <v>244</v>
      </c>
      <c r="E225" s="5" t="s">
        <v>50</v>
      </c>
      <c r="F225" s="26">
        <f t="shared" ref="F225" si="73">F226</f>
        <v>14645094</v>
      </c>
    </row>
    <row r="226" spans="1:6" x14ac:dyDescent="0.2">
      <c r="A226" s="6" t="s">
        <v>78</v>
      </c>
      <c r="B226" s="4" t="s">
        <v>6</v>
      </c>
      <c r="C226" s="5" t="s">
        <v>37</v>
      </c>
      <c r="D226" s="5" t="s">
        <v>244</v>
      </c>
      <c r="E226" s="5" t="s">
        <v>79</v>
      </c>
      <c r="F226" s="27">
        <v>14645094</v>
      </c>
    </row>
    <row r="227" spans="1:6" ht="24" x14ac:dyDescent="0.2">
      <c r="A227" s="40" t="s">
        <v>61</v>
      </c>
      <c r="B227" s="4" t="s">
        <v>6</v>
      </c>
      <c r="C227" s="5" t="s">
        <v>37</v>
      </c>
      <c r="D227" s="5" t="s">
        <v>244</v>
      </c>
      <c r="E227" s="5" t="s">
        <v>53</v>
      </c>
      <c r="F227" s="26">
        <f t="shared" ref="F227" si="74">F228</f>
        <v>2689000</v>
      </c>
    </row>
    <row r="228" spans="1:6" ht="24" x14ac:dyDescent="0.2">
      <c r="A228" s="40" t="s">
        <v>62</v>
      </c>
      <c r="B228" s="4" t="s">
        <v>6</v>
      </c>
      <c r="C228" s="5" t="s">
        <v>37</v>
      </c>
      <c r="D228" s="5" t="s">
        <v>244</v>
      </c>
      <c r="E228" s="5" t="s">
        <v>54</v>
      </c>
      <c r="F228" s="27">
        <v>2689000</v>
      </c>
    </row>
    <row r="229" spans="1:6" x14ac:dyDescent="0.2">
      <c r="A229" s="47" t="s">
        <v>84</v>
      </c>
      <c r="B229" s="49" t="s">
        <v>6</v>
      </c>
      <c r="C229" s="50" t="s">
        <v>37</v>
      </c>
      <c r="D229" s="50" t="s">
        <v>241</v>
      </c>
      <c r="E229" s="5"/>
      <c r="F229" s="24">
        <f t="shared" ref="F229:F230" si="75">F230</f>
        <v>260000</v>
      </c>
    </row>
    <row r="230" spans="1:6" ht="24" x14ac:dyDescent="0.2">
      <c r="A230" s="40" t="s">
        <v>61</v>
      </c>
      <c r="B230" s="4" t="s">
        <v>6</v>
      </c>
      <c r="C230" s="5" t="s">
        <v>37</v>
      </c>
      <c r="D230" s="5" t="s">
        <v>241</v>
      </c>
      <c r="E230" s="5" t="s">
        <v>53</v>
      </c>
      <c r="F230" s="26">
        <f t="shared" si="75"/>
        <v>260000</v>
      </c>
    </row>
    <row r="231" spans="1:6" ht="24" x14ac:dyDescent="0.2">
      <c r="A231" s="40" t="s">
        <v>62</v>
      </c>
      <c r="B231" s="4" t="s">
        <v>6</v>
      </c>
      <c r="C231" s="5" t="s">
        <v>37</v>
      </c>
      <c r="D231" s="5" t="s">
        <v>241</v>
      </c>
      <c r="E231" s="5" t="s">
        <v>54</v>
      </c>
      <c r="F231" s="27">
        <v>260000</v>
      </c>
    </row>
    <row r="232" spans="1:6" ht="24" x14ac:dyDescent="0.2">
      <c r="A232" s="47" t="s">
        <v>85</v>
      </c>
      <c r="B232" s="49" t="s">
        <v>6</v>
      </c>
      <c r="C232" s="50" t="s">
        <v>37</v>
      </c>
      <c r="D232" s="50" t="s">
        <v>243</v>
      </c>
      <c r="E232" s="5"/>
      <c r="F232" s="24">
        <f>F233</f>
        <v>595000</v>
      </c>
    </row>
    <row r="233" spans="1:6" ht="24" x14ac:dyDescent="0.2">
      <c r="A233" s="40" t="s">
        <v>61</v>
      </c>
      <c r="B233" s="4" t="s">
        <v>6</v>
      </c>
      <c r="C233" s="5" t="s">
        <v>37</v>
      </c>
      <c r="D233" s="5" t="s">
        <v>243</v>
      </c>
      <c r="E233" s="5" t="s">
        <v>53</v>
      </c>
      <c r="F233" s="26">
        <f t="shared" ref="F233" si="76">F234</f>
        <v>595000</v>
      </c>
    </row>
    <row r="234" spans="1:6" ht="24" x14ac:dyDescent="0.2">
      <c r="A234" s="40" t="s">
        <v>62</v>
      </c>
      <c r="B234" s="4" t="s">
        <v>6</v>
      </c>
      <c r="C234" s="5" t="s">
        <v>37</v>
      </c>
      <c r="D234" s="5" t="s">
        <v>243</v>
      </c>
      <c r="E234" s="5" t="s">
        <v>54</v>
      </c>
      <c r="F234" s="27">
        <v>595000</v>
      </c>
    </row>
    <row r="235" spans="1:6" x14ac:dyDescent="0.2">
      <c r="A235" s="1" t="s">
        <v>38</v>
      </c>
      <c r="B235" s="2" t="s">
        <v>6</v>
      </c>
      <c r="C235" s="3" t="s">
        <v>39</v>
      </c>
      <c r="D235" s="9"/>
      <c r="E235" s="9"/>
      <c r="F235" s="23">
        <f t="shared" ref="F235" si="77">F236+F243</f>
        <v>1073683.06</v>
      </c>
    </row>
    <row r="236" spans="1:6" x14ac:dyDescent="0.2">
      <c r="A236" s="35" t="s">
        <v>40</v>
      </c>
      <c r="B236" s="12" t="s">
        <v>6</v>
      </c>
      <c r="C236" s="13" t="s">
        <v>41</v>
      </c>
      <c r="D236" s="13"/>
      <c r="E236" s="13"/>
      <c r="F236" s="30">
        <f t="shared" ref="F236:F241" si="78">F237</f>
        <v>15000</v>
      </c>
    </row>
    <row r="237" spans="1:6" ht="24" x14ac:dyDescent="0.2">
      <c r="A237" s="28" t="s">
        <v>71</v>
      </c>
      <c r="B237" s="49" t="s">
        <v>6</v>
      </c>
      <c r="C237" s="50" t="s">
        <v>41</v>
      </c>
      <c r="D237" s="50" t="s">
        <v>177</v>
      </c>
      <c r="E237" s="5"/>
      <c r="F237" s="24">
        <f t="shared" si="78"/>
        <v>15000</v>
      </c>
    </row>
    <row r="238" spans="1:6" ht="36" x14ac:dyDescent="0.2">
      <c r="A238" s="28" t="s">
        <v>176</v>
      </c>
      <c r="B238" s="49" t="s">
        <v>6</v>
      </c>
      <c r="C238" s="50" t="s">
        <v>41</v>
      </c>
      <c r="D238" s="50" t="s">
        <v>178</v>
      </c>
      <c r="E238" s="5"/>
      <c r="F238" s="26">
        <f t="shared" si="78"/>
        <v>15000</v>
      </c>
    </row>
    <row r="239" spans="1:6" ht="24" x14ac:dyDescent="0.2">
      <c r="A239" s="14" t="s">
        <v>184</v>
      </c>
      <c r="B239" s="49" t="s">
        <v>6</v>
      </c>
      <c r="C239" s="50" t="s">
        <v>41</v>
      </c>
      <c r="D239" s="50" t="s">
        <v>179</v>
      </c>
      <c r="E239" s="5"/>
      <c r="F239" s="26">
        <f t="shared" si="78"/>
        <v>15000</v>
      </c>
    </row>
    <row r="240" spans="1:6" ht="96" x14ac:dyDescent="0.2">
      <c r="A240" s="48" t="s">
        <v>186</v>
      </c>
      <c r="B240" s="49" t="s">
        <v>6</v>
      </c>
      <c r="C240" s="50" t="s">
        <v>41</v>
      </c>
      <c r="D240" s="50" t="s">
        <v>270</v>
      </c>
      <c r="E240" s="5"/>
      <c r="F240" s="26">
        <f t="shared" si="78"/>
        <v>15000</v>
      </c>
    </row>
    <row r="241" spans="1:6" x14ac:dyDescent="0.2">
      <c r="A241" s="40" t="s">
        <v>45</v>
      </c>
      <c r="B241" s="4" t="s">
        <v>6</v>
      </c>
      <c r="C241" s="5" t="s">
        <v>41</v>
      </c>
      <c r="D241" s="5" t="s">
        <v>270</v>
      </c>
      <c r="E241" s="5" t="s">
        <v>111</v>
      </c>
      <c r="F241" s="26">
        <f t="shared" si="78"/>
        <v>15000</v>
      </c>
    </row>
    <row r="242" spans="1:6" x14ac:dyDescent="0.2">
      <c r="A242" s="40" t="s">
        <v>113</v>
      </c>
      <c r="B242" s="4" t="s">
        <v>6</v>
      </c>
      <c r="C242" s="5" t="s">
        <v>41</v>
      </c>
      <c r="D242" s="5" t="s">
        <v>270</v>
      </c>
      <c r="E242" s="5" t="s">
        <v>112</v>
      </c>
      <c r="F242" s="27">
        <v>15000</v>
      </c>
    </row>
    <row r="243" spans="1:6" x14ac:dyDescent="0.2">
      <c r="A243" s="35" t="s">
        <v>271</v>
      </c>
      <c r="B243" s="12" t="s">
        <v>6</v>
      </c>
      <c r="C243" s="13" t="s">
        <v>272</v>
      </c>
      <c r="D243" s="13"/>
      <c r="E243" s="8"/>
      <c r="F243" s="30">
        <f>F244+F262</f>
        <v>1058683.06</v>
      </c>
    </row>
    <row r="244" spans="1:6" ht="24" x14ac:dyDescent="0.2">
      <c r="A244" s="28" t="s">
        <v>71</v>
      </c>
      <c r="B244" s="49" t="s">
        <v>6</v>
      </c>
      <c r="C244" s="50" t="s">
        <v>272</v>
      </c>
      <c r="D244" s="50" t="s">
        <v>177</v>
      </c>
      <c r="E244" s="5"/>
      <c r="F244" s="24">
        <f>F245+F257</f>
        <v>257800</v>
      </c>
    </row>
    <row r="245" spans="1:6" ht="36" x14ac:dyDescent="0.2">
      <c r="A245" s="28" t="s">
        <v>176</v>
      </c>
      <c r="B245" s="49" t="s">
        <v>6</v>
      </c>
      <c r="C245" s="50" t="s">
        <v>272</v>
      </c>
      <c r="D245" s="50" t="s">
        <v>178</v>
      </c>
      <c r="E245" s="5"/>
      <c r="F245" s="24">
        <f t="shared" ref="F245" si="79">+F246</f>
        <v>175000</v>
      </c>
    </row>
    <row r="246" spans="1:6" ht="24" x14ac:dyDescent="0.2">
      <c r="A246" s="14" t="s">
        <v>184</v>
      </c>
      <c r="B246" s="49" t="s">
        <v>6</v>
      </c>
      <c r="C246" s="50" t="s">
        <v>272</v>
      </c>
      <c r="D246" s="50" t="s">
        <v>179</v>
      </c>
      <c r="E246" s="5"/>
      <c r="F246" s="24">
        <f t="shared" ref="F246" si="80">F247+F252</f>
        <v>175000</v>
      </c>
    </row>
    <row r="247" spans="1:6" ht="36" x14ac:dyDescent="0.2">
      <c r="A247" s="14" t="s">
        <v>245</v>
      </c>
      <c r="B247" s="49" t="s">
        <v>6</v>
      </c>
      <c r="C247" s="50" t="s">
        <v>272</v>
      </c>
      <c r="D247" s="50" t="s">
        <v>261</v>
      </c>
      <c r="E247" s="5"/>
      <c r="F247" s="24">
        <f t="shared" ref="F247" si="81">F248+F250</f>
        <v>60000</v>
      </c>
    </row>
    <row r="248" spans="1:6" ht="24" x14ac:dyDescent="0.2">
      <c r="A248" s="40" t="s">
        <v>61</v>
      </c>
      <c r="B248" s="4" t="s">
        <v>6</v>
      </c>
      <c r="C248" s="5" t="s">
        <v>272</v>
      </c>
      <c r="D248" s="5" t="s">
        <v>261</v>
      </c>
      <c r="E248" s="5" t="s">
        <v>53</v>
      </c>
      <c r="F248" s="26">
        <f t="shared" ref="F248" si="82">F249</f>
        <v>40000</v>
      </c>
    </row>
    <row r="249" spans="1:6" ht="24" x14ac:dyDescent="0.2">
      <c r="A249" s="40" t="s">
        <v>62</v>
      </c>
      <c r="B249" s="4" t="s">
        <v>6</v>
      </c>
      <c r="C249" s="5" t="s">
        <v>272</v>
      </c>
      <c r="D249" s="5" t="s">
        <v>261</v>
      </c>
      <c r="E249" s="5" t="s">
        <v>54</v>
      </c>
      <c r="F249" s="27">
        <v>40000</v>
      </c>
    </row>
    <row r="250" spans="1:6" x14ac:dyDescent="0.2">
      <c r="A250" s="45" t="s">
        <v>92</v>
      </c>
      <c r="B250" s="4" t="s">
        <v>6</v>
      </c>
      <c r="C250" s="5" t="s">
        <v>272</v>
      </c>
      <c r="D250" s="5" t="s">
        <v>261</v>
      </c>
      <c r="E250" s="5" t="s">
        <v>91</v>
      </c>
      <c r="F250" s="26">
        <f t="shared" ref="F250" si="83">F251</f>
        <v>20000</v>
      </c>
    </row>
    <row r="251" spans="1:6" x14ac:dyDescent="0.2">
      <c r="A251" s="45" t="s">
        <v>93</v>
      </c>
      <c r="B251" s="4" t="s">
        <v>6</v>
      </c>
      <c r="C251" s="5" t="s">
        <v>272</v>
      </c>
      <c r="D251" s="5" t="s">
        <v>261</v>
      </c>
      <c r="E251" s="5" t="s">
        <v>90</v>
      </c>
      <c r="F251" s="27">
        <v>20000</v>
      </c>
    </row>
    <row r="252" spans="1:6" ht="24" x14ac:dyDescent="0.2">
      <c r="A252" s="14" t="s">
        <v>185</v>
      </c>
      <c r="B252" s="49" t="s">
        <v>6</v>
      </c>
      <c r="C252" s="50" t="s">
        <v>272</v>
      </c>
      <c r="D252" s="50" t="s">
        <v>262</v>
      </c>
      <c r="E252" s="50"/>
      <c r="F252" s="24">
        <f>F253+F255</f>
        <v>115000</v>
      </c>
    </row>
    <row r="253" spans="1:6" ht="24" x14ac:dyDescent="0.2">
      <c r="A253" s="40" t="s">
        <v>61</v>
      </c>
      <c r="B253" s="4" t="s">
        <v>6</v>
      </c>
      <c r="C253" s="5" t="s">
        <v>272</v>
      </c>
      <c r="D253" s="5" t="s">
        <v>262</v>
      </c>
      <c r="E253" s="5" t="s">
        <v>53</v>
      </c>
      <c r="F253" s="26">
        <f t="shared" ref="F253" si="84">F254</f>
        <v>100000</v>
      </c>
    </row>
    <row r="254" spans="1:6" ht="24" x14ac:dyDescent="0.2">
      <c r="A254" s="40" t="s">
        <v>62</v>
      </c>
      <c r="B254" s="4" t="s">
        <v>6</v>
      </c>
      <c r="C254" s="5" t="s">
        <v>272</v>
      </c>
      <c r="D254" s="5" t="s">
        <v>262</v>
      </c>
      <c r="E254" s="5" t="s">
        <v>54</v>
      </c>
      <c r="F254" s="27">
        <v>100000</v>
      </c>
    </row>
    <row r="255" spans="1:6" x14ac:dyDescent="0.2">
      <c r="A255" s="45" t="s">
        <v>92</v>
      </c>
      <c r="B255" s="4" t="s">
        <v>6</v>
      </c>
      <c r="C255" s="5" t="s">
        <v>272</v>
      </c>
      <c r="D255" s="5" t="s">
        <v>262</v>
      </c>
      <c r="E255" s="5" t="s">
        <v>91</v>
      </c>
      <c r="F255" s="26">
        <f t="shared" ref="F255" si="85">F256</f>
        <v>15000</v>
      </c>
    </row>
    <row r="256" spans="1:6" x14ac:dyDescent="0.2">
      <c r="A256" s="45" t="s">
        <v>93</v>
      </c>
      <c r="B256" s="4" t="s">
        <v>6</v>
      </c>
      <c r="C256" s="5" t="s">
        <v>272</v>
      </c>
      <c r="D256" s="5" t="s">
        <v>262</v>
      </c>
      <c r="E256" s="5" t="s">
        <v>90</v>
      </c>
      <c r="F256" s="27">
        <v>15000</v>
      </c>
    </row>
    <row r="257" spans="1:6" ht="24" x14ac:dyDescent="0.2">
      <c r="A257" s="28" t="s">
        <v>180</v>
      </c>
      <c r="B257" s="49" t="s">
        <v>6</v>
      </c>
      <c r="C257" s="50" t="s">
        <v>272</v>
      </c>
      <c r="D257" s="50" t="s">
        <v>181</v>
      </c>
      <c r="E257" s="5"/>
      <c r="F257" s="24">
        <f t="shared" ref="F257" si="86">F258</f>
        <v>82800</v>
      </c>
    </row>
    <row r="258" spans="1:6" ht="24" x14ac:dyDescent="0.2">
      <c r="A258" s="48" t="s">
        <v>182</v>
      </c>
      <c r="B258" s="49" t="s">
        <v>6</v>
      </c>
      <c r="C258" s="50" t="s">
        <v>272</v>
      </c>
      <c r="D258" s="50" t="s">
        <v>210</v>
      </c>
      <c r="E258" s="5"/>
      <c r="F258" s="24">
        <f>F259</f>
        <v>82800</v>
      </c>
    </row>
    <row r="259" spans="1:6" x14ac:dyDescent="0.2">
      <c r="A259" s="14" t="s">
        <v>183</v>
      </c>
      <c r="B259" s="49" t="s">
        <v>6</v>
      </c>
      <c r="C259" s="50" t="s">
        <v>272</v>
      </c>
      <c r="D259" s="50" t="s">
        <v>263</v>
      </c>
      <c r="E259" s="5"/>
      <c r="F259" s="24">
        <f>F260</f>
        <v>82800</v>
      </c>
    </row>
    <row r="260" spans="1:6" ht="24" x14ac:dyDescent="0.2">
      <c r="A260" s="40" t="s">
        <v>61</v>
      </c>
      <c r="B260" s="4" t="s">
        <v>6</v>
      </c>
      <c r="C260" s="5" t="s">
        <v>272</v>
      </c>
      <c r="D260" s="5" t="s">
        <v>263</v>
      </c>
      <c r="E260" s="5" t="s">
        <v>53</v>
      </c>
      <c r="F260" s="26">
        <f t="shared" ref="F260" si="87">F261</f>
        <v>82800</v>
      </c>
    </row>
    <row r="261" spans="1:6" ht="24" x14ac:dyDescent="0.2">
      <c r="A261" s="40" t="s">
        <v>62</v>
      </c>
      <c r="B261" s="4" t="s">
        <v>6</v>
      </c>
      <c r="C261" s="5" t="s">
        <v>272</v>
      </c>
      <c r="D261" s="5" t="s">
        <v>263</v>
      </c>
      <c r="E261" s="5" t="s">
        <v>54</v>
      </c>
      <c r="F261" s="27">
        <v>82800</v>
      </c>
    </row>
    <row r="262" spans="1:6" ht="36" x14ac:dyDescent="0.2">
      <c r="A262" s="28" t="s">
        <v>65</v>
      </c>
      <c r="B262" s="51" t="s">
        <v>6</v>
      </c>
      <c r="C262" s="50" t="s">
        <v>272</v>
      </c>
      <c r="D262" s="49" t="s">
        <v>125</v>
      </c>
      <c r="E262" s="4"/>
      <c r="F262" s="24">
        <f t="shared" ref="F262" si="88">F263</f>
        <v>800883.06</v>
      </c>
    </row>
    <row r="263" spans="1:6" ht="36" x14ac:dyDescent="0.2">
      <c r="A263" s="55" t="s">
        <v>124</v>
      </c>
      <c r="B263" s="51" t="s">
        <v>6</v>
      </c>
      <c r="C263" s="50" t="s">
        <v>272</v>
      </c>
      <c r="D263" s="49" t="s">
        <v>126</v>
      </c>
      <c r="E263" s="4"/>
      <c r="F263" s="24">
        <f>F264</f>
        <v>800883.06</v>
      </c>
    </row>
    <row r="264" spans="1:6" ht="24" x14ac:dyDescent="0.2">
      <c r="A264" s="55" t="s">
        <v>300</v>
      </c>
      <c r="B264" s="49" t="s">
        <v>6</v>
      </c>
      <c r="C264" s="50" t="s">
        <v>272</v>
      </c>
      <c r="D264" s="49" t="s">
        <v>301</v>
      </c>
      <c r="E264" s="49"/>
      <c r="F264" s="24">
        <f>F265</f>
        <v>800883.06</v>
      </c>
    </row>
    <row r="265" spans="1:6" x14ac:dyDescent="0.2">
      <c r="A265" s="41" t="s">
        <v>92</v>
      </c>
      <c r="B265" s="4" t="s">
        <v>6</v>
      </c>
      <c r="C265" s="5" t="s">
        <v>272</v>
      </c>
      <c r="D265" s="4" t="s">
        <v>301</v>
      </c>
      <c r="E265" s="5" t="s">
        <v>91</v>
      </c>
      <c r="F265" s="26">
        <f t="shared" ref="F265" si="89">F266</f>
        <v>800883.06</v>
      </c>
    </row>
    <row r="266" spans="1:6" ht="24" x14ac:dyDescent="0.2">
      <c r="A266" s="41" t="s">
        <v>319</v>
      </c>
      <c r="B266" s="4" t="s">
        <v>6</v>
      </c>
      <c r="C266" s="5" t="s">
        <v>272</v>
      </c>
      <c r="D266" s="4" t="s">
        <v>301</v>
      </c>
      <c r="E266" s="5" t="s">
        <v>318</v>
      </c>
      <c r="F266" s="27">
        <v>800883.06</v>
      </c>
    </row>
    <row r="267" spans="1:6" x14ac:dyDescent="0.2">
      <c r="A267" s="1" t="s">
        <v>42</v>
      </c>
      <c r="B267" s="2" t="s">
        <v>6</v>
      </c>
      <c r="C267" s="3" t="s">
        <v>43</v>
      </c>
      <c r="D267" s="9"/>
      <c r="E267" s="9"/>
      <c r="F267" s="23">
        <f t="shared" ref="F267:F269" si="90">F268</f>
        <v>7996315</v>
      </c>
    </row>
    <row r="268" spans="1:6" x14ac:dyDescent="0.2">
      <c r="A268" s="35" t="s">
        <v>88</v>
      </c>
      <c r="B268" s="12" t="s">
        <v>6</v>
      </c>
      <c r="C268" s="13" t="s">
        <v>44</v>
      </c>
      <c r="D268" s="8"/>
      <c r="E268" s="8"/>
      <c r="F268" s="30">
        <f t="shared" si="90"/>
        <v>7996315</v>
      </c>
    </row>
    <row r="269" spans="1:6" ht="36" x14ac:dyDescent="0.2">
      <c r="A269" s="28" t="s">
        <v>72</v>
      </c>
      <c r="B269" s="49" t="s">
        <v>6</v>
      </c>
      <c r="C269" s="50" t="s">
        <v>44</v>
      </c>
      <c r="D269" s="50" t="s">
        <v>187</v>
      </c>
      <c r="E269" s="5"/>
      <c r="F269" s="24">
        <f t="shared" si="90"/>
        <v>7996315</v>
      </c>
    </row>
    <row r="270" spans="1:6" ht="36" x14ac:dyDescent="0.2">
      <c r="A270" s="57" t="s">
        <v>246</v>
      </c>
      <c r="B270" s="49" t="s">
        <v>6</v>
      </c>
      <c r="C270" s="50" t="s">
        <v>44</v>
      </c>
      <c r="D270" s="50" t="s">
        <v>188</v>
      </c>
      <c r="E270" s="5"/>
      <c r="F270" s="24">
        <f>+F279+F276+F271</f>
        <v>7996315</v>
      </c>
    </row>
    <row r="271" spans="1:6" ht="24" x14ac:dyDescent="0.2">
      <c r="A271" s="47" t="s">
        <v>76</v>
      </c>
      <c r="B271" s="49" t="s">
        <v>6</v>
      </c>
      <c r="C271" s="50" t="s">
        <v>44</v>
      </c>
      <c r="D271" s="50" t="s">
        <v>191</v>
      </c>
      <c r="E271" s="50"/>
      <c r="F271" s="24">
        <f>F272+F274</f>
        <v>6941315</v>
      </c>
    </row>
    <row r="272" spans="1:6" ht="48" x14ac:dyDescent="0.2">
      <c r="A272" s="6" t="s">
        <v>77</v>
      </c>
      <c r="B272" s="4" t="s">
        <v>6</v>
      </c>
      <c r="C272" s="5" t="s">
        <v>44</v>
      </c>
      <c r="D272" s="5" t="s">
        <v>191</v>
      </c>
      <c r="E272" s="5" t="s">
        <v>50</v>
      </c>
      <c r="F272" s="26">
        <f t="shared" ref="F272" si="91">F273</f>
        <v>6544315</v>
      </c>
    </row>
    <row r="273" spans="1:6" x14ac:dyDescent="0.2">
      <c r="A273" s="6" t="s">
        <v>78</v>
      </c>
      <c r="B273" s="4" t="s">
        <v>6</v>
      </c>
      <c r="C273" s="5" t="s">
        <v>44</v>
      </c>
      <c r="D273" s="5" t="s">
        <v>191</v>
      </c>
      <c r="E273" s="5" t="s">
        <v>79</v>
      </c>
      <c r="F273" s="27">
        <v>6544315</v>
      </c>
    </row>
    <row r="274" spans="1:6" ht="24" x14ac:dyDescent="0.2">
      <c r="A274" s="40" t="s">
        <v>61</v>
      </c>
      <c r="B274" s="4" t="s">
        <v>6</v>
      </c>
      <c r="C274" s="5" t="s">
        <v>44</v>
      </c>
      <c r="D274" s="5" t="s">
        <v>191</v>
      </c>
      <c r="E274" s="5" t="s">
        <v>53</v>
      </c>
      <c r="F274" s="58">
        <f t="shared" ref="F274" si="92">F275</f>
        <v>397000</v>
      </c>
    </row>
    <row r="275" spans="1:6" ht="24" x14ac:dyDescent="0.2">
      <c r="A275" s="40" t="s">
        <v>62</v>
      </c>
      <c r="B275" s="4" t="s">
        <v>6</v>
      </c>
      <c r="C275" s="5" t="s">
        <v>44</v>
      </c>
      <c r="D275" s="5" t="s">
        <v>191</v>
      </c>
      <c r="E275" s="5" t="s">
        <v>54</v>
      </c>
      <c r="F275" s="27">
        <v>397000</v>
      </c>
    </row>
    <row r="276" spans="1:6" x14ac:dyDescent="0.2">
      <c r="A276" s="48" t="s">
        <v>248</v>
      </c>
      <c r="B276" s="49" t="s">
        <v>6</v>
      </c>
      <c r="C276" s="50" t="s">
        <v>44</v>
      </c>
      <c r="D276" s="50" t="s">
        <v>247</v>
      </c>
      <c r="E276" s="50"/>
      <c r="F276" s="24">
        <f t="shared" ref="F276:F280" si="93">F277</f>
        <v>280000</v>
      </c>
    </row>
    <row r="277" spans="1:6" ht="24" x14ac:dyDescent="0.2">
      <c r="A277" s="40" t="s">
        <v>61</v>
      </c>
      <c r="B277" s="4" t="s">
        <v>6</v>
      </c>
      <c r="C277" s="5" t="s">
        <v>44</v>
      </c>
      <c r="D277" s="5" t="s">
        <v>247</v>
      </c>
      <c r="E277" s="5" t="s">
        <v>53</v>
      </c>
      <c r="F277" s="26">
        <f t="shared" si="93"/>
        <v>280000</v>
      </c>
    </row>
    <row r="278" spans="1:6" ht="24" x14ac:dyDescent="0.2">
      <c r="A278" s="40" t="s">
        <v>62</v>
      </c>
      <c r="B278" s="4" t="s">
        <v>6</v>
      </c>
      <c r="C278" s="5" t="s">
        <v>44</v>
      </c>
      <c r="D278" s="5" t="s">
        <v>247</v>
      </c>
      <c r="E278" s="5" t="s">
        <v>54</v>
      </c>
      <c r="F278" s="27">
        <v>280000</v>
      </c>
    </row>
    <row r="279" spans="1:6" ht="24" x14ac:dyDescent="0.2">
      <c r="A279" s="47" t="s">
        <v>214</v>
      </c>
      <c r="B279" s="49" t="s">
        <v>6</v>
      </c>
      <c r="C279" s="50" t="s">
        <v>44</v>
      </c>
      <c r="D279" s="50" t="s">
        <v>190</v>
      </c>
      <c r="E279" s="5"/>
      <c r="F279" s="24">
        <f t="shared" si="93"/>
        <v>775000</v>
      </c>
    </row>
    <row r="280" spans="1:6" ht="24" x14ac:dyDescent="0.2">
      <c r="A280" s="40" t="s">
        <v>61</v>
      </c>
      <c r="B280" s="4" t="s">
        <v>6</v>
      </c>
      <c r="C280" s="5" t="s">
        <v>44</v>
      </c>
      <c r="D280" s="5" t="s">
        <v>190</v>
      </c>
      <c r="E280" s="5" t="s">
        <v>53</v>
      </c>
      <c r="F280" s="26">
        <f t="shared" si="93"/>
        <v>775000</v>
      </c>
    </row>
    <row r="281" spans="1:6" ht="24" x14ac:dyDescent="0.2">
      <c r="A281" s="40" t="s">
        <v>62</v>
      </c>
      <c r="B281" s="4" t="s">
        <v>6</v>
      </c>
      <c r="C281" s="5" t="s">
        <v>44</v>
      </c>
      <c r="D281" s="5" t="s">
        <v>190</v>
      </c>
      <c r="E281" s="5" t="s">
        <v>54</v>
      </c>
      <c r="F281" s="27">
        <v>775000</v>
      </c>
    </row>
    <row r="282" spans="1:6" x14ac:dyDescent="0.2">
      <c r="F282" s="19" t="s">
        <v>313</v>
      </c>
    </row>
  </sheetData>
  <autoFilter ref="A10:F282" xr:uid="{00000000-0009-0000-0000-000000000000}"/>
  <mergeCells count="2">
    <mergeCell ref="C3:F3"/>
    <mergeCell ref="A6:F6"/>
  </mergeCells>
  <pageMargins left="1.1811023622047245" right="0.39370078740157483" top="0.74803149606299213" bottom="0.74803149606299213" header="0.31496062992125984" footer="0.31496062992125984"/>
  <pageSetup paperSize="9" scale="80" fitToHeight="2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251"/>
  <sheetViews>
    <sheetView workbookViewId="0">
      <selection activeCell="F13" sqref="F13"/>
    </sheetView>
  </sheetViews>
  <sheetFormatPr defaultRowHeight="12" x14ac:dyDescent="0.2"/>
  <cols>
    <col min="1" max="1" width="49" style="19" customWidth="1"/>
    <col min="2" max="2" width="13.140625" style="19" customWidth="1"/>
    <col min="3" max="3" width="8.5703125" style="19" customWidth="1"/>
    <col min="4" max="4" width="11.140625" style="19" customWidth="1"/>
    <col min="5" max="5" width="8.42578125" style="19" customWidth="1"/>
    <col min="6" max="6" width="13.42578125" style="19" customWidth="1"/>
    <col min="7" max="7" width="12.28515625" style="19" customWidth="1"/>
    <col min="8" max="10" width="10.85546875" style="19" bestFit="1" customWidth="1"/>
    <col min="11" max="244" width="9.140625" style="19"/>
    <col min="245" max="245" width="37.7109375" style="19" customWidth="1"/>
    <col min="246" max="246" width="7.5703125" style="19" customWidth="1"/>
    <col min="247" max="248" width="9" style="19" customWidth="1"/>
    <col min="249" max="249" width="6.42578125" style="19" customWidth="1"/>
    <col min="250" max="250" width="9.28515625" style="19" customWidth="1"/>
    <col min="251" max="251" width="11" style="19" customWidth="1"/>
    <col min="252" max="252" width="9.85546875" style="19" customWidth="1"/>
    <col min="253" max="255" width="0" style="19" hidden="1" customWidth="1"/>
    <col min="256" max="262" width="9.140625" style="19" customWidth="1"/>
    <col min="263" max="500" width="9.140625" style="19"/>
    <col min="501" max="501" width="37.7109375" style="19" customWidth="1"/>
    <col min="502" max="502" width="7.5703125" style="19" customWidth="1"/>
    <col min="503" max="504" width="9" style="19" customWidth="1"/>
    <col min="505" max="505" width="6.42578125" style="19" customWidth="1"/>
    <col min="506" max="506" width="9.28515625" style="19" customWidth="1"/>
    <col min="507" max="507" width="11" style="19" customWidth="1"/>
    <col min="508" max="508" width="9.85546875" style="19" customWidth="1"/>
    <col min="509" max="511" width="0" style="19" hidden="1" customWidth="1"/>
    <col min="512" max="518" width="9.140625" style="19" customWidth="1"/>
    <col min="519" max="756" width="9.140625" style="19"/>
    <col min="757" max="757" width="37.7109375" style="19" customWidth="1"/>
    <col min="758" max="758" width="7.5703125" style="19" customWidth="1"/>
    <col min="759" max="760" width="9" style="19" customWidth="1"/>
    <col min="761" max="761" width="6.42578125" style="19" customWidth="1"/>
    <col min="762" max="762" width="9.28515625" style="19" customWidth="1"/>
    <col min="763" max="763" width="11" style="19" customWidth="1"/>
    <col min="764" max="764" width="9.85546875" style="19" customWidth="1"/>
    <col min="765" max="767" width="0" style="19" hidden="1" customWidth="1"/>
    <col min="768" max="774" width="9.140625" style="19" customWidth="1"/>
    <col min="775" max="1012" width="9.140625" style="19"/>
    <col min="1013" max="1013" width="37.7109375" style="19" customWidth="1"/>
    <col min="1014" max="1014" width="7.5703125" style="19" customWidth="1"/>
    <col min="1015" max="1016" width="9" style="19" customWidth="1"/>
    <col min="1017" max="1017" width="6.42578125" style="19" customWidth="1"/>
    <col min="1018" max="1018" width="9.28515625" style="19" customWidth="1"/>
    <col min="1019" max="1019" width="11" style="19" customWidth="1"/>
    <col min="1020" max="1020" width="9.85546875" style="19" customWidth="1"/>
    <col min="1021" max="1023" width="0" style="19" hidden="1" customWidth="1"/>
    <col min="1024" max="1030" width="9.140625" style="19" customWidth="1"/>
    <col min="1031" max="1268" width="9.140625" style="19"/>
    <col min="1269" max="1269" width="37.7109375" style="19" customWidth="1"/>
    <col min="1270" max="1270" width="7.5703125" style="19" customWidth="1"/>
    <col min="1271" max="1272" width="9" style="19" customWidth="1"/>
    <col min="1273" max="1273" width="6.42578125" style="19" customWidth="1"/>
    <col min="1274" max="1274" width="9.28515625" style="19" customWidth="1"/>
    <col min="1275" max="1275" width="11" style="19" customWidth="1"/>
    <col min="1276" max="1276" width="9.85546875" style="19" customWidth="1"/>
    <col min="1277" max="1279" width="0" style="19" hidden="1" customWidth="1"/>
    <col min="1280" max="1286" width="9.140625" style="19" customWidth="1"/>
    <col min="1287" max="1524" width="9.140625" style="19"/>
    <col min="1525" max="1525" width="37.7109375" style="19" customWidth="1"/>
    <col min="1526" max="1526" width="7.5703125" style="19" customWidth="1"/>
    <col min="1527" max="1528" width="9" style="19" customWidth="1"/>
    <col min="1529" max="1529" width="6.42578125" style="19" customWidth="1"/>
    <col min="1530" max="1530" width="9.28515625" style="19" customWidth="1"/>
    <col min="1531" max="1531" width="11" style="19" customWidth="1"/>
    <col min="1532" max="1532" width="9.85546875" style="19" customWidth="1"/>
    <col min="1533" max="1535" width="0" style="19" hidden="1" customWidth="1"/>
    <col min="1536" max="1542" width="9.140625" style="19" customWidth="1"/>
    <col min="1543" max="1780" width="9.140625" style="19"/>
    <col min="1781" max="1781" width="37.7109375" style="19" customWidth="1"/>
    <col min="1782" max="1782" width="7.5703125" style="19" customWidth="1"/>
    <col min="1783" max="1784" width="9" style="19" customWidth="1"/>
    <col min="1785" max="1785" width="6.42578125" style="19" customWidth="1"/>
    <col min="1786" max="1786" width="9.28515625" style="19" customWidth="1"/>
    <col min="1787" max="1787" width="11" style="19" customWidth="1"/>
    <col min="1788" max="1788" width="9.85546875" style="19" customWidth="1"/>
    <col min="1789" max="1791" width="0" style="19" hidden="1" customWidth="1"/>
    <col min="1792" max="1798" width="9.140625" style="19" customWidth="1"/>
    <col min="1799" max="2036" width="9.140625" style="19"/>
    <col min="2037" max="2037" width="37.7109375" style="19" customWidth="1"/>
    <col min="2038" max="2038" width="7.5703125" style="19" customWidth="1"/>
    <col min="2039" max="2040" width="9" style="19" customWidth="1"/>
    <col min="2041" max="2041" width="6.42578125" style="19" customWidth="1"/>
    <col min="2042" max="2042" width="9.28515625" style="19" customWidth="1"/>
    <col min="2043" max="2043" width="11" style="19" customWidth="1"/>
    <col min="2044" max="2044" width="9.85546875" style="19" customWidth="1"/>
    <col min="2045" max="2047" width="0" style="19" hidden="1" customWidth="1"/>
    <col min="2048" max="2054" width="9.140625" style="19" customWidth="1"/>
    <col min="2055" max="2292" width="9.140625" style="19"/>
    <col min="2293" max="2293" width="37.7109375" style="19" customWidth="1"/>
    <col min="2294" max="2294" width="7.5703125" style="19" customWidth="1"/>
    <col min="2295" max="2296" width="9" style="19" customWidth="1"/>
    <col min="2297" max="2297" width="6.42578125" style="19" customWidth="1"/>
    <col min="2298" max="2298" width="9.28515625" style="19" customWidth="1"/>
    <col min="2299" max="2299" width="11" style="19" customWidth="1"/>
    <col min="2300" max="2300" width="9.85546875" style="19" customWidth="1"/>
    <col min="2301" max="2303" width="0" style="19" hidden="1" customWidth="1"/>
    <col min="2304" max="2310" width="9.140625" style="19" customWidth="1"/>
    <col min="2311" max="2548" width="9.140625" style="19"/>
    <col min="2549" max="2549" width="37.7109375" style="19" customWidth="1"/>
    <col min="2550" max="2550" width="7.5703125" style="19" customWidth="1"/>
    <col min="2551" max="2552" width="9" style="19" customWidth="1"/>
    <col min="2553" max="2553" width="6.42578125" style="19" customWidth="1"/>
    <col min="2554" max="2554" width="9.28515625" style="19" customWidth="1"/>
    <col min="2555" max="2555" width="11" style="19" customWidth="1"/>
    <col min="2556" max="2556" width="9.85546875" style="19" customWidth="1"/>
    <col min="2557" max="2559" width="0" style="19" hidden="1" customWidth="1"/>
    <col min="2560" max="2566" width="9.140625" style="19" customWidth="1"/>
    <col min="2567" max="2804" width="9.140625" style="19"/>
    <col min="2805" max="2805" width="37.7109375" style="19" customWidth="1"/>
    <col min="2806" max="2806" width="7.5703125" style="19" customWidth="1"/>
    <col min="2807" max="2808" width="9" style="19" customWidth="1"/>
    <col min="2809" max="2809" width="6.42578125" style="19" customWidth="1"/>
    <col min="2810" max="2810" width="9.28515625" style="19" customWidth="1"/>
    <col min="2811" max="2811" width="11" style="19" customWidth="1"/>
    <col min="2812" max="2812" width="9.85546875" style="19" customWidth="1"/>
    <col min="2813" max="2815" width="0" style="19" hidden="1" customWidth="1"/>
    <col min="2816" max="2822" width="9.140625" style="19" customWidth="1"/>
    <col min="2823" max="3060" width="9.140625" style="19"/>
    <col min="3061" max="3061" width="37.7109375" style="19" customWidth="1"/>
    <col min="3062" max="3062" width="7.5703125" style="19" customWidth="1"/>
    <col min="3063" max="3064" width="9" style="19" customWidth="1"/>
    <col min="3065" max="3065" width="6.42578125" style="19" customWidth="1"/>
    <col min="3066" max="3066" width="9.28515625" style="19" customWidth="1"/>
    <col min="3067" max="3067" width="11" style="19" customWidth="1"/>
    <col min="3068" max="3068" width="9.85546875" style="19" customWidth="1"/>
    <col min="3069" max="3071" width="0" style="19" hidden="1" customWidth="1"/>
    <col min="3072" max="3078" width="9.140625" style="19" customWidth="1"/>
    <col min="3079" max="3316" width="9.140625" style="19"/>
    <col min="3317" max="3317" width="37.7109375" style="19" customWidth="1"/>
    <col min="3318" max="3318" width="7.5703125" style="19" customWidth="1"/>
    <col min="3319" max="3320" width="9" style="19" customWidth="1"/>
    <col min="3321" max="3321" width="6.42578125" style="19" customWidth="1"/>
    <col min="3322" max="3322" width="9.28515625" style="19" customWidth="1"/>
    <col min="3323" max="3323" width="11" style="19" customWidth="1"/>
    <col min="3324" max="3324" width="9.85546875" style="19" customWidth="1"/>
    <col min="3325" max="3327" width="0" style="19" hidden="1" customWidth="1"/>
    <col min="3328" max="3334" width="9.140625" style="19" customWidth="1"/>
    <col min="3335" max="3572" width="9.140625" style="19"/>
    <col min="3573" max="3573" width="37.7109375" style="19" customWidth="1"/>
    <col min="3574" max="3574" width="7.5703125" style="19" customWidth="1"/>
    <col min="3575" max="3576" width="9" style="19" customWidth="1"/>
    <col min="3577" max="3577" width="6.42578125" style="19" customWidth="1"/>
    <col min="3578" max="3578" width="9.28515625" style="19" customWidth="1"/>
    <col min="3579" max="3579" width="11" style="19" customWidth="1"/>
    <col min="3580" max="3580" width="9.85546875" style="19" customWidth="1"/>
    <col min="3581" max="3583" width="0" style="19" hidden="1" customWidth="1"/>
    <col min="3584" max="3590" width="9.140625" style="19" customWidth="1"/>
    <col min="3591" max="3828" width="9.140625" style="19"/>
    <col min="3829" max="3829" width="37.7109375" style="19" customWidth="1"/>
    <col min="3830" max="3830" width="7.5703125" style="19" customWidth="1"/>
    <col min="3831" max="3832" width="9" style="19" customWidth="1"/>
    <col min="3833" max="3833" width="6.42578125" style="19" customWidth="1"/>
    <col min="3834" max="3834" width="9.28515625" style="19" customWidth="1"/>
    <col min="3835" max="3835" width="11" style="19" customWidth="1"/>
    <col min="3836" max="3836" width="9.85546875" style="19" customWidth="1"/>
    <col min="3837" max="3839" width="0" style="19" hidden="1" customWidth="1"/>
    <col min="3840" max="3846" width="9.140625" style="19" customWidth="1"/>
    <col min="3847" max="4084" width="9.140625" style="19"/>
    <col min="4085" max="4085" width="37.7109375" style="19" customWidth="1"/>
    <col min="4086" max="4086" width="7.5703125" style="19" customWidth="1"/>
    <col min="4087" max="4088" width="9" style="19" customWidth="1"/>
    <col min="4089" max="4089" width="6.42578125" style="19" customWidth="1"/>
    <col min="4090" max="4090" width="9.28515625" style="19" customWidth="1"/>
    <col min="4091" max="4091" width="11" style="19" customWidth="1"/>
    <col min="4092" max="4092" width="9.85546875" style="19" customWidth="1"/>
    <col min="4093" max="4095" width="0" style="19" hidden="1" customWidth="1"/>
    <col min="4096" max="4102" width="9.140625" style="19" customWidth="1"/>
    <col min="4103" max="4340" width="9.140625" style="19"/>
    <col min="4341" max="4341" width="37.7109375" style="19" customWidth="1"/>
    <col min="4342" max="4342" width="7.5703125" style="19" customWidth="1"/>
    <col min="4343" max="4344" width="9" style="19" customWidth="1"/>
    <col min="4345" max="4345" width="6.42578125" style="19" customWidth="1"/>
    <col min="4346" max="4346" width="9.28515625" style="19" customWidth="1"/>
    <col min="4347" max="4347" width="11" style="19" customWidth="1"/>
    <col min="4348" max="4348" width="9.85546875" style="19" customWidth="1"/>
    <col min="4349" max="4351" width="0" style="19" hidden="1" customWidth="1"/>
    <col min="4352" max="4358" width="9.140625" style="19" customWidth="1"/>
    <col min="4359" max="4596" width="9.140625" style="19"/>
    <col min="4597" max="4597" width="37.7109375" style="19" customWidth="1"/>
    <col min="4598" max="4598" width="7.5703125" style="19" customWidth="1"/>
    <col min="4599" max="4600" width="9" style="19" customWidth="1"/>
    <col min="4601" max="4601" width="6.42578125" style="19" customWidth="1"/>
    <col min="4602" max="4602" width="9.28515625" style="19" customWidth="1"/>
    <col min="4603" max="4603" width="11" style="19" customWidth="1"/>
    <col min="4604" max="4604" width="9.85546875" style="19" customWidth="1"/>
    <col min="4605" max="4607" width="0" style="19" hidden="1" customWidth="1"/>
    <col min="4608" max="4614" width="9.140625" style="19" customWidth="1"/>
    <col min="4615" max="4852" width="9.140625" style="19"/>
    <col min="4853" max="4853" width="37.7109375" style="19" customWidth="1"/>
    <col min="4854" max="4854" width="7.5703125" style="19" customWidth="1"/>
    <col min="4855" max="4856" width="9" style="19" customWidth="1"/>
    <col min="4857" max="4857" width="6.42578125" style="19" customWidth="1"/>
    <col min="4858" max="4858" width="9.28515625" style="19" customWidth="1"/>
    <col min="4859" max="4859" width="11" style="19" customWidth="1"/>
    <col min="4860" max="4860" width="9.85546875" style="19" customWidth="1"/>
    <col min="4861" max="4863" width="0" style="19" hidden="1" customWidth="1"/>
    <col min="4864" max="4870" width="9.140625" style="19" customWidth="1"/>
    <col min="4871" max="5108" width="9.140625" style="19"/>
    <col min="5109" max="5109" width="37.7109375" style="19" customWidth="1"/>
    <col min="5110" max="5110" width="7.5703125" style="19" customWidth="1"/>
    <col min="5111" max="5112" width="9" style="19" customWidth="1"/>
    <col min="5113" max="5113" width="6.42578125" style="19" customWidth="1"/>
    <col min="5114" max="5114" width="9.28515625" style="19" customWidth="1"/>
    <col min="5115" max="5115" width="11" style="19" customWidth="1"/>
    <col min="5116" max="5116" width="9.85546875" style="19" customWidth="1"/>
    <col min="5117" max="5119" width="0" style="19" hidden="1" customWidth="1"/>
    <col min="5120" max="5126" width="9.140625" style="19" customWidth="1"/>
    <col min="5127" max="5364" width="9.140625" style="19"/>
    <col min="5365" max="5365" width="37.7109375" style="19" customWidth="1"/>
    <col min="5366" max="5366" width="7.5703125" style="19" customWidth="1"/>
    <col min="5367" max="5368" width="9" style="19" customWidth="1"/>
    <col min="5369" max="5369" width="6.42578125" style="19" customWidth="1"/>
    <col min="5370" max="5370" width="9.28515625" style="19" customWidth="1"/>
    <col min="5371" max="5371" width="11" style="19" customWidth="1"/>
    <col min="5372" max="5372" width="9.85546875" style="19" customWidth="1"/>
    <col min="5373" max="5375" width="0" style="19" hidden="1" customWidth="1"/>
    <col min="5376" max="5382" width="9.140625" style="19" customWidth="1"/>
    <col min="5383" max="5620" width="9.140625" style="19"/>
    <col min="5621" max="5621" width="37.7109375" style="19" customWidth="1"/>
    <col min="5622" max="5622" width="7.5703125" style="19" customWidth="1"/>
    <col min="5623" max="5624" width="9" style="19" customWidth="1"/>
    <col min="5625" max="5625" width="6.42578125" style="19" customWidth="1"/>
    <col min="5626" max="5626" width="9.28515625" style="19" customWidth="1"/>
    <col min="5627" max="5627" width="11" style="19" customWidth="1"/>
    <col min="5628" max="5628" width="9.85546875" style="19" customWidth="1"/>
    <col min="5629" max="5631" width="0" style="19" hidden="1" customWidth="1"/>
    <col min="5632" max="5638" width="9.140625" style="19" customWidth="1"/>
    <col min="5639" max="5876" width="9.140625" style="19"/>
    <col min="5877" max="5877" width="37.7109375" style="19" customWidth="1"/>
    <col min="5878" max="5878" width="7.5703125" style="19" customWidth="1"/>
    <col min="5879" max="5880" width="9" style="19" customWidth="1"/>
    <col min="5881" max="5881" width="6.42578125" style="19" customWidth="1"/>
    <col min="5882" max="5882" width="9.28515625" style="19" customWidth="1"/>
    <col min="5883" max="5883" width="11" style="19" customWidth="1"/>
    <col min="5884" max="5884" width="9.85546875" style="19" customWidth="1"/>
    <col min="5885" max="5887" width="0" style="19" hidden="1" customWidth="1"/>
    <col min="5888" max="5894" width="9.140625" style="19" customWidth="1"/>
    <col min="5895" max="6132" width="9.140625" style="19"/>
    <col min="6133" max="6133" width="37.7109375" style="19" customWidth="1"/>
    <col min="6134" max="6134" width="7.5703125" style="19" customWidth="1"/>
    <col min="6135" max="6136" width="9" style="19" customWidth="1"/>
    <col min="6137" max="6137" width="6.42578125" style="19" customWidth="1"/>
    <col min="6138" max="6138" width="9.28515625" style="19" customWidth="1"/>
    <col min="6139" max="6139" width="11" style="19" customWidth="1"/>
    <col min="6140" max="6140" width="9.85546875" style="19" customWidth="1"/>
    <col min="6141" max="6143" width="0" style="19" hidden="1" customWidth="1"/>
    <col min="6144" max="6150" width="9.140625" style="19" customWidth="1"/>
    <col min="6151" max="6388" width="9.140625" style="19"/>
    <col min="6389" max="6389" width="37.7109375" style="19" customWidth="1"/>
    <col min="6390" max="6390" width="7.5703125" style="19" customWidth="1"/>
    <col min="6391" max="6392" width="9" style="19" customWidth="1"/>
    <col min="6393" max="6393" width="6.42578125" style="19" customWidth="1"/>
    <col min="6394" max="6394" width="9.28515625" style="19" customWidth="1"/>
    <col min="6395" max="6395" width="11" style="19" customWidth="1"/>
    <col min="6396" max="6396" width="9.85546875" style="19" customWidth="1"/>
    <col min="6397" max="6399" width="0" style="19" hidden="1" customWidth="1"/>
    <col min="6400" max="6406" width="9.140625" style="19" customWidth="1"/>
    <col min="6407" max="6644" width="9.140625" style="19"/>
    <col min="6645" max="6645" width="37.7109375" style="19" customWidth="1"/>
    <col min="6646" max="6646" width="7.5703125" style="19" customWidth="1"/>
    <col min="6647" max="6648" width="9" style="19" customWidth="1"/>
    <col min="6649" max="6649" width="6.42578125" style="19" customWidth="1"/>
    <col min="6650" max="6650" width="9.28515625" style="19" customWidth="1"/>
    <col min="6651" max="6651" width="11" style="19" customWidth="1"/>
    <col min="6652" max="6652" width="9.85546875" style="19" customWidth="1"/>
    <col min="6653" max="6655" width="0" style="19" hidden="1" customWidth="1"/>
    <col min="6656" max="6662" width="9.140625" style="19" customWidth="1"/>
    <col min="6663" max="6900" width="9.140625" style="19"/>
    <col min="6901" max="6901" width="37.7109375" style="19" customWidth="1"/>
    <col min="6902" max="6902" width="7.5703125" style="19" customWidth="1"/>
    <col min="6903" max="6904" width="9" style="19" customWidth="1"/>
    <col min="6905" max="6905" width="6.42578125" style="19" customWidth="1"/>
    <col min="6906" max="6906" width="9.28515625" style="19" customWidth="1"/>
    <col min="6907" max="6907" width="11" style="19" customWidth="1"/>
    <col min="6908" max="6908" width="9.85546875" style="19" customWidth="1"/>
    <col min="6909" max="6911" width="0" style="19" hidden="1" customWidth="1"/>
    <col min="6912" max="6918" width="9.140625" style="19" customWidth="1"/>
    <col min="6919" max="7156" width="9.140625" style="19"/>
    <col min="7157" max="7157" width="37.7109375" style="19" customWidth="1"/>
    <col min="7158" max="7158" width="7.5703125" style="19" customWidth="1"/>
    <col min="7159" max="7160" width="9" style="19" customWidth="1"/>
    <col min="7161" max="7161" width="6.42578125" style="19" customWidth="1"/>
    <col min="7162" max="7162" width="9.28515625" style="19" customWidth="1"/>
    <col min="7163" max="7163" width="11" style="19" customWidth="1"/>
    <col min="7164" max="7164" width="9.85546875" style="19" customWidth="1"/>
    <col min="7165" max="7167" width="0" style="19" hidden="1" customWidth="1"/>
    <col min="7168" max="7174" width="9.140625" style="19" customWidth="1"/>
    <col min="7175" max="7412" width="9.140625" style="19"/>
    <col min="7413" max="7413" width="37.7109375" style="19" customWidth="1"/>
    <col min="7414" max="7414" width="7.5703125" style="19" customWidth="1"/>
    <col min="7415" max="7416" width="9" style="19" customWidth="1"/>
    <col min="7417" max="7417" width="6.42578125" style="19" customWidth="1"/>
    <col min="7418" max="7418" width="9.28515625" style="19" customWidth="1"/>
    <col min="7419" max="7419" width="11" style="19" customWidth="1"/>
    <col min="7420" max="7420" width="9.85546875" style="19" customWidth="1"/>
    <col min="7421" max="7423" width="0" style="19" hidden="1" customWidth="1"/>
    <col min="7424" max="7430" width="9.140625" style="19" customWidth="1"/>
    <col min="7431" max="7668" width="9.140625" style="19"/>
    <col min="7669" max="7669" width="37.7109375" style="19" customWidth="1"/>
    <col min="7670" max="7670" width="7.5703125" style="19" customWidth="1"/>
    <col min="7671" max="7672" width="9" style="19" customWidth="1"/>
    <col min="7673" max="7673" width="6.42578125" style="19" customWidth="1"/>
    <col min="7674" max="7674" width="9.28515625" style="19" customWidth="1"/>
    <col min="7675" max="7675" width="11" style="19" customWidth="1"/>
    <col min="7676" max="7676" width="9.85546875" style="19" customWidth="1"/>
    <col min="7677" max="7679" width="0" style="19" hidden="1" customWidth="1"/>
    <col min="7680" max="7686" width="9.140625" style="19" customWidth="1"/>
    <col min="7687" max="7924" width="9.140625" style="19"/>
    <col min="7925" max="7925" width="37.7109375" style="19" customWidth="1"/>
    <col min="7926" max="7926" width="7.5703125" style="19" customWidth="1"/>
    <col min="7927" max="7928" width="9" style="19" customWidth="1"/>
    <col min="7929" max="7929" width="6.42578125" style="19" customWidth="1"/>
    <col min="7930" max="7930" width="9.28515625" style="19" customWidth="1"/>
    <col min="7931" max="7931" width="11" style="19" customWidth="1"/>
    <col min="7932" max="7932" width="9.85546875" style="19" customWidth="1"/>
    <col min="7933" max="7935" width="0" style="19" hidden="1" customWidth="1"/>
    <col min="7936" max="7942" width="9.140625" style="19" customWidth="1"/>
    <col min="7943" max="8180" width="9.140625" style="19"/>
    <col min="8181" max="8181" width="37.7109375" style="19" customWidth="1"/>
    <col min="8182" max="8182" width="7.5703125" style="19" customWidth="1"/>
    <col min="8183" max="8184" width="9" style="19" customWidth="1"/>
    <col min="8185" max="8185" width="6.42578125" style="19" customWidth="1"/>
    <col min="8186" max="8186" width="9.28515625" style="19" customWidth="1"/>
    <col min="8187" max="8187" width="11" style="19" customWidth="1"/>
    <col min="8188" max="8188" width="9.85546875" style="19" customWidth="1"/>
    <col min="8189" max="8191" width="0" style="19" hidden="1" customWidth="1"/>
    <col min="8192" max="8198" width="9.140625" style="19" customWidth="1"/>
    <col min="8199" max="8436" width="9.140625" style="19"/>
    <col min="8437" max="8437" width="37.7109375" style="19" customWidth="1"/>
    <col min="8438" max="8438" width="7.5703125" style="19" customWidth="1"/>
    <col min="8439" max="8440" width="9" style="19" customWidth="1"/>
    <col min="8441" max="8441" width="6.42578125" style="19" customWidth="1"/>
    <col min="8442" max="8442" width="9.28515625" style="19" customWidth="1"/>
    <col min="8443" max="8443" width="11" style="19" customWidth="1"/>
    <col min="8444" max="8444" width="9.85546875" style="19" customWidth="1"/>
    <col min="8445" max="8447" width="0" style="19" hidden="1" customWidth="1"/>
    <col min="8448" max="8454" width="9.140625" style="19" customWidth="1"/>
    <col min="8455" max="8692" width="9.140625" style="19"/>
    <col min="8693" max="8693" width="37.7109375" style="19" customWidth="1"/>
    <col min="8694" max="8694" width="7.5703125" style="19" customWidth="1"/>
    <col min="8695" max="8696" width="9" style="19" customWidth="1"/>
    <col min="8697" max="8697" width="6.42578125" style="19" customWidth="1"/>
    <col min="8698" max="8698" width="9.28515625" style="19" customWidth="1"/>
    <col min="8699" max="8699" width="11" style="19" customWidth="1"/>
    <col min="8700" max="8700" width="9.85546875" style="19" customWidth="1"/>
    <col min="8701" max="8703" width="0" style="19" hidden="1" customWidth="1"/>
    <col min="8704" max="8710" width="9.140625" style="19" customWidth="1"/>
    <col min="8711" max="8948" width="9.140625" style="19"/>
    <col min="8949" max="8949" width="37.7109375" style="19" customWidth="1"/>
    <col min="8950" max="8950" width="7.5703125" style="19" customWidth="1"/>
    <col min="8951" max="8952" width="9" style="19" customWidth="1"/>
    <col min="8953" max="8953" width="6.42578125" style="19" customWidth="1"/>
    <col min="8954" max="8954" width="9.28515625" style="19" customWidth="1"/>
    <col min="8955" max="8955" width="11" style="19" customWidth="1"/>
    <col min="8956" max="8956" width="9.85546875" style="19" customWidth="1"/>
    <col min="8957" max="8959" width="0" style="19" hidden="1" customWidth="1"/>
    <col min="8960" max="8966" width="9.140625" style="19" customWidth="1"/>
    <col min="8967" max="9204" width="9.140625" style="19"/>
    <col min="9205" max="9205" width="37.7109375" style="19" customWidth="1"/>
    <col min="9206" max="9206" width="7.5703125" style="19" customWidth="1"/>
    <col min="9207" max="9208" width="9" style="19" customWidth="1"/>
    <col min="9209" max="9209" width="6.42578125" style="19" customWidth="1"/>
    <col min="9210" max="9210" width="9.28515625" style="19" customWidth="1"/>
    <col min="9211" max="9211" width="11" style="19" customWidth="1"/>
    <col min="9212" max="9212" width="9.85546875" style="19" customWidth="1"/>
    <col min="9213" max="9215" width="0" style="19" hidden="1" customWidth="1"/>
    <col min="9216" max="9222" width="9.140625" style="19" customWidth="1"/>
    <col min="9223" max="9460" width="9.140625" style="19"/>
    <col min="9461" max="9461" width="37.7109375" style="19" customWidth="1"/>
    <col min="9462" max="9462" width="7.5703125" style="19" customWidth="1"/>
    <col min="9463" max="9464" width="9" style="19" customWidth="1"/>
    <col min="9465" max="9465" width="6.42578125" style="19" customWidth="1"/>
    <col min="9466" max="9466" width="9.28515625" style="19" customWidth="1"/>
    <col min="9467" max="9467" width="11" style="19" customWidth="1"/>
    <col min="9468" max="9468" width="9.85546875" style="19" customWidth="1"/>
    <col min="9469" max="9471" width="0" style="19" hidden="1" customWidth="1"/>
    <col min="9472" max="9478" width="9.140625" style="19" customWidth="1"/>
    <col min="9479" max="9716" width="9.140625" style="19"/>
    <col min="9717" max="9717" width="37.7109375" style="19" customWidth="1"/>
    <col min="9718" max="9718" width="7.5703125" style="19" customWidth="1"/>
    <col min="9719" max="9720" width="9" style="19" customWidth="1"/>
    <col min="9721" max="9721" width="6.42578125" style="19" customWidth="1"/>
    <col min="9722" max="9722" width="9.28515625" style="19" customWidth="1"/>
    <col min="9723" max="9723" width="11" style="19" customWidth="1"/>
    <col min="9724" max="9724" width="9.85546875" style="19" customWidth="1"/>
    <col min="9725" max="9727" width="0" style="19" hidden="1" customWidth="1"/>
    <col min="9728" max="9734" width="9.140625" style="19" customWidth="1"/>
    <col min="9735" max="9972" width="9.140625" style="19"/>
    <col min="9973" max="9973" width="37.7109375" style="19" customWidth="1"/>
    <col min="9974" max="9974" width="7.5703125" style="19" customWidth="1"/>
    <col min="9975" max="9976" width="9" style="19" customWidth="1"/>
    <col min="9977" max="9977" width="6.42578125" style="19" customWidth="1"/>
    <col min="9978" max="9978" width="9.28515625" style="19" customWidth="1"/>
    <col min="9979" max="9979" width="11" style="19" customWidth="1"/>
    <col min="9980" max="9980" width="9.85546875" style="19" customWidth="1"/>
    <col min="9981" max="9983" width="0" style="19" hidden="1" customWidth="1"/>
    <col min="9984" max="9990" width="9.140625" style="19" customWidth="1"/>
    <col min="9991" max="10228" width="9.140625" style="19"/>
    <col min="10229" max="10229" width="37.7109375" style="19" customWidth="1"/>
    <col min="10230" max="10230" width="7.5703125" style="19" customWidth="1"/>
    <col min="10231" max="10232" width="9" style="19" customWidth="1"/>
    <col min="10233" max="10233" width="6.42578125" style="19" customWidth="1"/>
    <col min="10234" max="10234" width="9.28515625" style="19" customWidth="1"/>
    <col min="10235" max="10235" width="11" style="19" customWidth="1"/>
    <col min="10236" max="10236" width="9.85546875" style="19" customWidth="1"/>
    <col min="10237" max="10239" width="0" style="19" hidden="1" customWidth="1"/>
    <col min="10240" max="10246" width="9.140625" style="19" customWidth="1"/>
    <col min="10247" max="10484" width="9.140625" style="19"/>
    <col min="10485" max="10485" width="37.7109375" style="19" customWidth="1"/>
    <col min="10486" max="10486" width="7.5703125" style="19" customWidth="1"/>
    <col min="10487" max="10488" width="9" style="19" customWidth="1"/>
    <col min="10489" max="10489" width="6.42578125" style="19" customWidth="1"/>
    <col min="10490" max="10490" width="9.28515625" style="19" customWidth="1"/>
    <col min="10491" max="10491" width="11" style="19" customWidth="1"/>
    <col min="10492" max="10492" width="9.85546875" style="19" customWidth="1"/>
    <col min="10493" max="10495" width="0" style="19" hidden="1" customWidth="1"/>
    <col min="10496" max="10502" width="9.140625" style="19" customWidth="1"/>
    <col min="10503" max="10740" width="9.140625" style="19"/>
    <col min="10741" max="10741" width="37.7109375" style="19" customWidth="1"/>
    <col min="10742" max="10742" width="7.5703125" style="19" customWidth="1"/>
    <col min="10743" max="10744" width="9" style="19" customWidth="1"/>
    <col min="10745" max="10745" width="6.42578125" style="19" customWidth="1"/>
    <col min="10746" max="10746" width="9.28515625" style="19" customWidth="1"/>
    <col min="10747" max="10747" width="11" style="19" customWidth="1"/>
    <col min="10748" max="10748" width="9.85546875" style="19" customWidth="1"/>
    <col min="10749" max="10751" width="0" style="19" hidden="1" customWidth="1"/>
    <col min="10752" max="10758" width="9.140625" style="19" customWidth="1"/>
    <col min="10759" max="10996" width="9.140625" style="19"/>
    <col min="10997" max="10997" width="37.7109375" style="19" customWidth="1"/>
    <col min="10998" max="10998" width="7.5703125" style="19" customWidth="1"/>
    <col min="10999" max="11000" width="9" style="19" customWidth="1"/>
    <col min="11001" max="11001" width="6.42578125" style="19" customWidth="1"/>
    <col min="11002" max="11002" width="9.28515625" style="19" customWidth="1"/>
    <col min="11003" max="11003" width="11" style="19" customWidth="1"/>
    <col min="11004" max="11004" width="9.85546875" style="19" customWidth="1"/>
    <col min="11005" max="11007" width="0" style="19" hidden="1" customWidth="1"/>
    <col min="11008" max="11014" width="9.140625" style="19" customWidth="1"/>
    <col min="11015" max="11252" width="9.140625" style="19"/>
    <col min="11253" max="11253" width="37.7109375" style="19" customWidth="1"/>
    <col min="11254" max="11254" width="7.5703125" style="19" customWidth="1"/>
    <col min="11255" max="11256" width="9" style="19" customWidth="1"/>
    <col min="11257" max="11257" width="6.42578125" style="19" customWidth="1"/>
    <col min="11258" max="11258" width="9.28515625" style="19" customWidth="1"/>
    <col min="11259" max="11259" width="11" style="19" customWidth="1"/>
    <col min="11260" max="11260" width="9.85546875" style="19" customWidth="1"/>
    <col min="11261" max="11263" width="0" style="19" hidden="1" customWidth="1"/>
    <col min="11264" max="11270" width="9.140625" style="19" customWidth="1"/>
    <col min="11271" max="11508" width="9.140625" style="19"/>
    <col min="11509" max="11509" width="37.7109375" style="19" customWidth="1"/>
    <col min="11510" max="11510" width="7.5703125" style="19" customWidth="1"/>
    <col min="11511" max="11512" width="9" style="19" customWidth="1"/>
    <col min="11513" max="11513" width="6.42578125" style="19" customWidth="1"/>
    <col min="11514" max="11514" width="9.28515625" style="19" customWidth="1"/>
    <col min="11515" max="11515" width="11" style="19" customWidth="1"/>
    <col min="11516" max="11516" width="9.85546875" style="19" customWidth="1"/>
    <col min="11517" max="11519" width="0" style="19" hidden="1" customWidth="1"/>
    <col min="11520" max="11526" width="9.140625" style="19" customWidth="1"/>
    <col min="11527" max="11764" width="9.140625" style="19"/>
    <col min="11765" max="11765" width="37.7109375" style="19" customWidth="1"/>
    <col min="11766" max="11766" width="7.5703125" style="19" customWidth="1"/>
    <col min="11767" max="11768" width="9" style="19" customWidth="1"/>
    <col min="11769" max="11769" width="6.42578125" style="19" customWidth="1"/>
    <col min="11770" max="11770" width="9.28515625" style="19" customWidth="1"/>
    <col min="11771" max="11771" width="11" style="19" customWidth="1"/>
    <col min="11772" max="11772" width="9.85546875" style="19" customWidth="1"/>
    <col min="11773" max="11775" width="0" style="19" hidden="1" customWidth="1"/>
    <col min="11776" max="11782" width="9.140625" style="19" customWidth="1"/>
    <col min="11783" max="12020" width="9.140625" style="19"/>
    <col min="12021" max="12021" width="37.7109375" style="19" customWidth="1"/>
    <col min="12022" max="12022" width="7.5703125" style="19" customWidth="1"/>
    <col min="12023" max="12024" width="9" style="19" customWidth="1"/>
    <col min="12025" max="12025" width="6.42578125" style="19" customWidth="1"/>
    <col min="12026" max="12026" width="9.28515625" style="19" customWidth="1"/>
    <col min="12027" max="12027" width="11" style="19" customWidth="1"/>
    <col min="12028" max="12028" width="9.85546875" style="19" customWidth="1"/>
    <col min="12029" max="12031" width="0" style="19" hidden="1" customWidth="1"/>
    <col min="12032" max="12038" width="9.140625" style="19" customWidth="1"/>
    <col min="12039" max="12276" width="9.140625" style="19"/>
    <col min="12277" max="12277" width="37.7109375" style="19" customWidth="1"/>
    <col min="12278" max="12278" width="7.5703125" style="19" customWidth="1"/>
    <col min="12279" max="12280" width="9" style="19" customWidth="1"/>
    <col min="12281" max="12281" width="6.42578125" style="19" customWidth="1"/>
    <col min="12282" max="12282" width="9.28515625" style="19" customWidth="1"/>
    <col min="12283" max="12283" width="11" style="19" customWidth="1"/>
    <col min="12284" max="12284" width="9.85546875" style="19" customWidth="1"/>
    <col min="12285" max="12287" width="0" style="19" hidden="1" customWidth="1"/>
    <col min="12288" max="12294" width="9.140625" style="19" customWidth="1"/>
    <col min="12295" max="12532" width="9.140625" style="19"/>
    <col min="12533" max="12533" width="37.7109375" style="19" customWidth="1"/>
    <col min="12534" max="12534" width="7.5703125" style="19" customWidth="1"/>
    <col min="12535" max="12536" width="9" style="19" customWidth="1"/>
    <col min="12537" max="12537" width="6.42578125" style="19" customWidth="1"/>
    <col min="12538" max="12538" width="9.28515625" style="19" customWidth="1"/>
    <col min="12539" max="12539" width="11" style="19" customWidth="1"/>
    <col min="12540" max="12540" width="9.85546875" style="19" customWidth="1"/>
    <col min="12541" max="12543" width="0" style="19" hidden="1" customWidth="1"/>
    <col min="12544" max="12550" width="9.140625" style="19" customWidth="1"/>
    <col min="12551" max="12788" width="9.140625" style="19"/>
    <col min="12789" max="12789" width="37.7109375" style="19" customWidth="1"/>
    <col min="12790" max="12790" width="7.5703125" style="19" customWidth="1"/>
    <col min="12791" max="12792" width="9" style="19" customWidth="1"/>
    <col min="12793" max="12793" width="6.42578125" style="19" customWidth="1"/>
    <col min="12794" max="12794" width="9.28515625" style="19" customWidth="1"/>
    <col min="12795" max="12795" width="11" style="19" customWidth="1"/>
    <col min="12796" max="12796" width="9.85546875" style="19" customWidth="1"/>
    <col min="12797" max="12799" width="0" style="19" hidden="1" customWidth="1"/>
    <col min="12800" max="12806" width="9.140625" style="19" customWidth="1"/>
    <col min="12807" max="13044" width="9.140625" style="19"/>
    <col min="13045" max="13045" width="37.7109375" style="19" customWidth="1"/>
    <col min="13046" max="13046" width="7.5703125" style="19" customWidth="1"/>
    <col min="13047" max="13048" width="9" style="19" customWidth="1"/>
    <col min="13049" max="13049" width="6.42578125" style="19" customWidth="1"/>
    <col min="13050" max="13050" width="9.28515625" style="19" customWidth="1"/>
    <col min="13051" max="13051" width="11" style="19" customWidth="1"/>
    <col min="13052" max="13052" width="9.85546875" style="19" customWidth="1"/>
    <col min="13053" max="13055" width="0" style="19" hidden="1" customWidth="1"/>
    <col min="13056" max="13062" width="9.140625" style="19" customWidth="1"/>
    <col min="13063" max="13300" width="9.140625" style="19"/>
    <col min="13301" max="13301" width="37.7109375" style="19" customWidth="1"/>
    <col min="13302" max="13302" width="7.5703125" style="19" customWidth="1"/>
    <col min="13303" max="13304" width="9" style="19" customWidth="1"/>
    <col min="13305" max="13305" width="6.42578125" style="19" customWidth="1"/>
    <col min="13306" max="13306" width="9.28515625" style="19" customWidth="1"/>
    <col min="13307" max="13307" width="11" style="19" customWidth="1"/>
    <col min="13308" max="13308" width="9.85546875" style="19" customWidth="1"/>
    <col min="13309" max="13311" width="0" style="19" hidden="1" customWidth="1"/>
    <col min="13312" max="13318" width="9.140625" style="19" customWidth="1"/>
    <col min="13319" max="13556" width="9.140625" style="19"/>
    <col min="13557" max="13557" width="37.7109375" style="19" customWidth="1"/>
    <col min="13558" max="13558" width="7.5703125" style="19" customWidth="1"/>
    <col min="13559" max="13560" width="9" style="19" customWidth="1"/>
    <col min="13561" max="13561" width="6.42578125" style="19" customWidth="1"/>
    <col min="13562" max="13562" width="9.28515625" style="19" customWidth="1"/>
    <col min="13563" max="13563" width="11" style="19" customWidth="1"/>
    <col min="13564" max="13564" width="9.85546875" style="19" customWidth="1"/>
    <col min="13565" max="13567" width="0" style="19" hidden="1" customWidth="1"/>
    <col min="13568" max="13574" width="9.140625" style="19" customWidth="1"/>
    <col min="13575" max="13812" width="9.140625" style="19"/>
    <col min="13813" max="13813" width="37.7109375" style="19" customWidth="1"/>
    <col min="13814" max="13814" width="7.5703125" style="19" customWidth="1"/>
    <col min="13815" max="13816" width="9" style="19" customWidth="1"/>
    <col min="13817" max="13817" width="6.42578125" style="19" customWidth="1"/>
    <col min="13818" max="13818" width="9.28515625" style="19" customWidth="1"/>
    <col min="13819" max="13819" width="11" style="19" customWidth="1"/>
    <col min="13820" max="13820" width="9.85546875" style="19" customWidth="1"/>
    <col min="13821" max="13823" width="0" style="19" hidden="1" customWidth="1"/>
    <col min="13824" max="13830" width="9.140625" style="19" customWidth="1"/>
    <col min="13831" max="14068" width="9.140625" style="19"/>
    <col min="14069" max="14069" width="37.7109375" style="19" customWidth="1"/>
    <col min="14070" max="14070" width="7.5703125" style="19" customWidth="1"/>
    <col min="14071" max="14072" width="9" style="19" customWidth="1"/>
    <col min="14073" max="14073" width="6.42578125" style="19" customWidth="1"/>
    <col min="14074" max="14074" width="9.28515625" style="19" customWidth="1"/>
    <col min="14075" max="14075" width="11" style="19" customWidth="1"/>
    <col min="14076" max="14076" width="9.85546875" style="19" customWidth="1"/>
    <col min="14077" max="14079" width="0" style="19" hidden="1" customWidth="1"/>
    <col min="14080" max="14086" width="9.140625" style="19" customWidth="1"/>
    <col min="14087" max="14324" width="9.140625" style="19"/>
    <col min="14325" max="14325" width="37.7109375" style="19" customWidth="1"/>
    <col min="14326" max="14326" width="7.5703125" style="19" customWidth="1"/>
    <col min="14327" max="14328" width="9" style="19" customWidth="1"/>
    <col min="14329" max="14329" width="6.42578125" style="19" customWidth="1"/>
    <col min="14330" max="14330" width="9.28515625" style="19" customWidth="1"/>
    <col min="14331" max="14331" width="11" style="19" customWidth="1"/>
    <col min="14332" max="14332" width="9.85546875" style="19" customWidth="1"/>
    <col min="14333" max="14335" width="0" style="19" hidden="1" customWidth="1"/>
    <col min="14336" max="14342" width="9.140625" style="19" customWidth="1"/>
    <col min="14343" max="14580" width="9.140625" style="19"/>
    <col min="14581" max="14581" width="37.7109375" style="19" customWidth="1"/>
    <col min="14582" max="14582" width="7.5703125" style="19" customWidth="1"/>
    <col min="14583" max="14584" width="9" style="19" customWidth="1"/>
    <col min="14585" max="14585" width="6.42578125" style="19" customWidth="1"/>
    <col min="14586" max="14586" width="9.28515625" style="19" customWidth="1"/>
    <col min="14587" max="14587" width="11" style="19" customWidth="1"/>
    <col min="14588" max="14588" width="9.85546875" style="19" customWidth="1"/>
    <col min="14589" max="14591" width="0" style="19" hidden="1" customWidth="1"/>
    <col min="14592" max="14598" width="9.140625" style="19" customWidth="1"/>
    <col min="14599" max="14836" width="9.140625" style="19"/>
    <col min="14837" max="14837" width="37.7109375" style="19" customWidth="1"/>
    <col min="14838" max="14838" width="7.5703125" style="19" customWidth="1"/>
    <col min="14839" max="14840" width="9" style="19" customWidth="1"/>
    <col min="14841" max="14841" width="6.42578125" style="19" customWidth="1"/>
    <col min="14842" max="14842" width="9.28515625" style="19" customWidth="1"/>
    <col min="14843" max="14843" width="11" style="19" customWidth="1"/>
    <col min="14844" max="14844" width="9.85546875" style="19" customWidth="1"/>
    <col min="14845" max="14847" width="0" style="19" hidden="1" customWidth="1"/>
    <col min="14848" max="14854" width="9.140625" style="19" customWidth="1"/>
    <col min="14855" max="15092" width="9.140625" style="19"/>
    <col min="15093" max="15093" width="37.7109375" style="19" customWidth="1"/>
    <col min="15094" max="15094" width="7.5703125" style="19" customWidth="1"/>
    <col min="15095" max="15096" width="9" style="19" customWidth="1"/>
    <col min="15097" max="15097" width="6.42578125" style="19" customWidth="1"/>
    <col min="15098" max="15098" width="9.28515625" style="19" customWidth="1"/>
    <col min="15099" max="15099" width="11" style="19" customWidth="1"/>
    <col min="15100" max="15100" width="9.85546875" style="19" customWidth="1"/>
    <col min="15101" max="15103" width="0" style="19" hidden="1" customWidth="1"/>
    <col min="15104" max="15110" width="9.140625" style="19" customWidth="1"/>
    <col min="15111" max="15348" width="9.140625" style="19"/>
    <col min="15349" max="15349" width="37.7109375" style="19" customWidth="1"/>
    <col min="15350" max="15350" width="7.5703125" style="19" customWidth="1"/>
    <col min="15351" max="15352" width="9" style="19" customWidth="1"/>
    <col min="15353" max="15353" width="6.42578125" style="19" customWidth="1"/>
    <col min="15354" max="15354" width="9.28515625" style="19" customWidth="1"/>
    <col min="15355" max="15355" width="11" style="19" customWidth="1"/>
    <col min="15356" max="15356" width="9.85546875" style="19" customWidth="1"/>
    <col min="15357" max="15359" width="0" style="19" hidden="1" customWidth="1"/>
    <col min="15360" max="15366" width="9.140625" style="19" customWidth="1"/>
    <col min="15367" max="15604" width="9.140625" style="19"/>
    <col min="15605" max="15605" width="37.7109375" style="19" customWidth="1"/>
    <col min="15606" max="15606" width="7.5703125" style="19" customWidth="1"/>
    <col min="15607" max="15608" width="9" style="19" customWidth="1"/>
    <col min="15609" max="15609" width="6.42578125" style="19" customWidth="1"/>
    <col min="15610" max="15610" width="9.28515625" style="19" customWidth="1"/>
    <col min="15611" max="15611" width="11" style="19" customWidth="1"/>
    <col min="15612" max="15612" width="9.85546875" style="19" customWidth="1"/>
    <col min="15613" max="15615" width="0" style="19" hidden="1" customWidth="1"/>
    <col min="15616" max="15622" width="9.140625" style="19" customWidth="1"/>
    <col min="15623" max="15860" width="9.140625" style="19"/>
    <col min="15861" max="15861" width="37.7109375" style="19" customWidth="1"/>
    <col min="15862" max="15862" width="7.5703125" style="19" customWidth="1"/>
    <col min="15863" max="15864" width="9" style="19" customWidth="1"/>
    <col min="15865" max="15865" width="6.42578125" style="19" customWidth="1"/>
    <col min="15866" max="15866" width="9.28515625" style="19" customWidth="1"/>
    <col min="15867" max="15867" width="11" style="19" customWidth="1"/>
    <col min="15868" max="15868" width="9.85546875" style="19" customWidth="1"/>
    <col min="15869" max="15871" width="0" style="19" hidden="1" customWidth="1"/>
    <col min="15872" max="15878" width="9.140625" style="19" customWidth="1"/>
    <col min="15879" max="16116" width="9.140625" style="19"/>
    <col min="16117" max="16117" width="37.7109375" style="19" customWidth="1"/>
    <col min="16118" max="16118" width="7.5703125" style="19" customWidth="1"/>
    <col min="16119" max="16120" width="9" style="19" customWidth="1"/>
    <col min="16121" max="16121" width="6.42578125" style="19" customWidth="1"/>
    <col min="16122" max="16122" width="9.28515625" style="19" customWidth="1"/>
    <col min="16123" max="16123" width="11" style="19" customWidth="1"/>
    <col min="16124" max="16124" width="9.85546875" style="19" customWidth="1"/>
    <col min="16125" max="16127" width="0" style="19" hidden="1" customWidth="1"/>
    <col min="16128" max="16134" width="9.140625" style="19" customWidth="1"/>
    <col min="16135" max="16384" width="9.140625" style="19"/>
  </cols>
  <sheetData>
    <row r="2" spans="1:7" x14ac:dyDescent="0.2">
      <c r="D2" s="19" t="s">
        <v>306</v>
      </c>
    </row>
    <row r="3" spans="1:7" ht="26.25" customHeight="1" x14ac:dyDescent="0.2">
      <c r="D3" s="111" t="s">
        <v>228</v>
      </c>
      <c r="E3" s="111"/>
      <c r="F3" s="111"/>
      <c r="G3" s="111"/>
    </row>
    <row r="4" spans="1:7" x14ac:dyDescent="0.2">
      <c r="C4" s="7"/>
      <c r="D4" s="19" t="s">
        <v>327</v>
      </c>
    </row>
    <row r="7" spans="1:7" x14ac:dyDescent="0.2">
      <c r="A7" s="112" t="s">
        <v>337</v>
      </c>
      <c r="B7" s="112"/>
      <c r="C7" s="112"/>
      <c r="D7" s="112"/>
      <c r="E7" s="112"/>
      <c r="F7" s="112"/>
      <c r="G7" s="112"/>
    </row>
    <row r="8" spans="1:7" x14ac:dyDescent="0.2">
      <c r="A8" s="20"/>
    </row>
    <row r="9" spans="1:7" x14ac:dyDescent="0.2">
      <c r="F9" s="21"/>
      <c r="G9" s="102" t="s">
        <v>89</v>
      </c>
    </row>
    <row r="10" spans="1:7" s="107" customFormat="1" ht="52.5" customHeight="1" x14ac:dyDescent="0.25">
      <c r="A10" s="105" t="s">
        <v>0</v>
      </c>
      <c r="B10" s="106" t="s">
        <v>109</v>
      </c>
      <c r="C10" s="106" t="s">
        <v>1</v>
      </c>
      <c r="D10" s="106" t="s">
        <v>2</v>
      </c>
      <c r="E10" s="106" t="s">
        <v>3</v>
      </c>
      <c r="F10" s="106" t="s">
        <v>311</v>
      </c>
      <c r="G10" s="106" t="s">
        <v>335</v>
      </c>
    </row>
    <row r="11" spans="1:7" x14ac:dyDescent="0.2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</row>
    <row r="12" spans="1:7" ht="36" x14ac:dyDescent="0.2">
      <c r="A12" s="46" t="s">
        <v>95</v>
      </c>
      <c r="B12" s="18"/>
      <c r="C12" s="18"/>
      <c r="D12" s="18"/>
      <c r="E12" s="18"/>
      <c r="F12" s="18"/>
      <c r="G12" s="18"/>
    </row>
    <row r="13" spans="1:7" x14ac:dyDescent="0.2">
      <c r="A13" s="36" t="s">
        <v>4</v>
      </c>
      <c r="C13" s="37"/>
      <c r="D13" s="37"/>
      <c r="E13" s="37"/>
      <c r="F13" s="24">
        <f>F14+F89+F98+F113+F138+F189+F196+F211+F236</f>
        <v>116875494.66</v>
      </c>
      <c r="G13" s="24">
        <f>G14+G89+G98+G113+G138+G189+G196+G211+G236</f>
        <v>117468869.28999999</v>
      </c>
    </row>
    <row r="14" spans="1:7" x14ac:dyDescent="0.2">
      <c r="A14" s="1" t="s">
        <v>5</v>
      </c>
      <c r="B14" s="2" t="s">
        <v>6</v>
      </c>
      <c r="C14" s="3" t="s">
        <v>7</v>
      </c>
      <c r="D14" s="44"/>
      <c r="E14" s="44"/>
      <c r="F14" s="23">
        <f>F15+F20+F32+F38</f>
        <v>35926309</v>
      </c>
      <c r="G14" s="23">
        <f>G15+G20+G32+G38</f>
        <v>36602609</v>
      </c>
    </row>
    <row r="15" spans="1:7" ht="36" x14ac:dyDescent="0.2">
      <c r="A15" s="38" t="s">
        <v>47</v>
      </c>
      <c r="B15" s="39" t="s">
        <v>6</v>
      </c>
      <c r="C15" s="12" t="s">
        <v>8</v>
      </c>
      <c r="D15" s="15"/>
      <c r="E15" s="15"/>
      <c r="F15" s="30">
        <f t="shared" ref="F15:G15" si="0">+F16</f>
        <v>1793076</v>
      </c>
      <c r="G15" s="30">
        <f t="shared" si="0"/>
        <v>1793076</v>
      </c>
    </row>
    <row r="16" spans="1:7" ht="36" x14ac:dyDescent="0.2">
      <c r="A16" s="28" t="s">
        <v>48</v>
      </c>
      <c r="B16" s="49" t="s">
        <v>6</v>
      </c>
      <c r="C16" s="49" t="s">
        <v>8</v>
      </c>
      <c r="D16" s="49" t="s">
        <v>115</v>
      </c>
      <c r="E16" s="49"/>
      <c r="F16" s="24">
        <f t="shared" ref="F16:G18" si="1">F17</f>
        <v>1793076</v>
      </c>
      <c r="G16" s="24">
        <f t="shared" si="1"/>
        <v>1793076</v>
      </c>
    </row>
    <row r="17" spans="1:7" ht="24" x14ac:dyDescent="0.2">
      <c r="A17" s="48" t="s">
        <v>9</v>
      </c>
      <c r="B17" s="49" t="s">
        <v>6</v>
      </c>
      <c r="C17" s="49" t="s">
        <v>8</v>
      </c>
      <c r="D17" s="49" t="s">
        <v>115</v>
      </c>
      <c r="E17" s="49"/>
      <c r="F17" s="24">
        <f t="shared" si="1"/>
        <v>1793076</v>
      </c>
      <c r="G17" s="24">
        <f t="shared" si="1"/>
        <v>1793076</v>
      </c>
    </row>
    <row r="18" spans="1:7" ht="48" x14ac:dyDescent="0.2">
      <c r="A18" s="40" t="s">
        <v>80</v>
      </c>
      <c r="B18" s="4" t="s">
        <v>6</v>
      </c>
      <c r="C18" s="4" t="s">
        <v>8</v>
      </c>
      <c r="D18" s="4" t="s">
        <v>115</v>
      </c>
      <c r="E18" s="4" t="s">
        <v>50</v>
      </c>
      <c r="F18" s="26">
        <f t="shared" si="1"/>
        <v>1793076</v>
      </c>
      <c r="G18" s="26">
        <f t="shared" si="1"/>
        <v>1793076</v>
      </c>
    </row>
    <row r="19" spans="1:7" ht="24" x14ac:dyDescent="0.2">
      <c r="A19" s="42" t="s">
        <v>86</v>
      </c>
      <c r="B19" s="4" t="s">
        <v>6</v>
      </c>
      <c r="C19" s="4" t="s">
        <v>8</v>
      </c>
      <c r="D19" s="4" t="s">
        <v>115</v>
      </c>
      <c r="E19" s="4" t="s">
        <v>52</v>
      </c>
      <c r="F19" s="27">
        <v>1793076</v>
      </c>
      <c r="G19" s="27">
        <v>1793076</v>
      </c>
    </row>
    <row r="20" spans="1:7" ht="36" x14ac:dyDescent="0.2">
      <c r="A20" s="35" t="s">
        <v>10</v>
      </c>
      <c r="B20" s="12" t="s">
        <v>6</v>
      </c>
      <c r="C20" s="12" t="s">
        <v>11</v>
      </c>
      <c r="D20" s="15"/>
      <c r="E20" s="15"/>
      <c r="F20" s="30">
        <f>F28+F21</f>
        <v>17475506</v>
      </c>
      <c r="G20" s="30">
        <f>G28+G21</f>
        <v>17990806</v>
      </c>
    </row>
    <row r="21" spans="1:7" ht="36" x14ac:dyDescent="0.2">
      <c r="A21" s="28" t="s">
        <v>218</v>
      </c>
      <c r="B21" s="49" t="s">
        <v>6</v>
      </c>
      <c r="C21" s="49" t="s">
        <v>11</v>
      </c>
      <c r="D21" s="49" t="s">
        <v>116</v>
      </c>
      <c r="E21" s="49"/>
      <c r="F21" s="24">
        <f t="shared" ref="F21:G22" si="2">F22</f>
        <v>15809080</v>
      </c>
      <c r="G21" s="24">
        <f t="shared" si="2"/>
        <v>16324380</v>
      </c>
    </row>
    <row r="22" spans="1:7" ht="24" x14ac:dyDescent="0.2">
      <c r="A22" s="48" t="s">
        <v>114</v>
      </c>
      <c r="B22" s="49" t="s">
        <v>6</v>
      </c>
      <c r="C22" s="50" t="s">
        <v>11</v>
      </c>
      <c r="D22" s="49" t="s">
        <v>117</v>
      </c>
      <c r="E22" s="49"/>
      <c r="F22" s="24">
        <f t="shared" si="2"/>
        <v>15809080</v>
      </c>
      <c r="G22" s="24">
        <f t="shared" si="2"/>
        <v>16324380</v>
      </c>
    </row>
    <row r="23" spans="1:7" x14ac:dyDescent="0.2">
      <c r="A23" s="48" t="s">
        <v>49</v>
      </c>
      <c r="B23" s="49" t="s">
        <v>6</v>
      </c>
      <c r="C23" s="49" t="s">
        <v>11</v>
      </c>
      <c r="D23" s="49" t="s">
        <v>118</v>
      </c>
      <c r="E23" s="49"/>
      <c r="F23" s="24">
        <f>F24+F26</f>
        <v>15809080</v>
      </c>
      <c r="G23" s="24">
        <f>G24+G26</f>
        <v>16324380</v>
      </c>
    </row>
    <row r="24" spans="1:7" ht="48" x14ac:dyDescent="0.2">
      <c r="A24" s="41" t="s">
        <v>80</v>
      </c>
      <c r="B24" s="4" t="s">
        <v>6</v>
      </c>
      <c r="C24" s="4" t="s">
        <v>11</v>
      </c>
      <c r="D24" s="4" t="s">
        <v>118</v>
      </c>
      <c r="E24" s="4" t="s">
        <v>50</v>
      </c>
      <c r="F24" s="26">
        <f t="shared" ref="F24:G24" si="3">F25</f>
        <v>13659780</v>
      </c>
      <c r="G24" s="26">
        <f t="shared" si="3"/>
        <v>13659780</v>
      </c>
    </row>
    <row r="25" spans="1:7" ht="24" x14ac:dyDescent="0.2">
      <c r="A25" s="42" t="s">
        <v>86</v>
      </c>
      <c r="B25" s="4" t="s">
        <v>6</v>
      </c>
      <c r="C25" s="4" t="s">
        <v>11</v>
      </c>
      <c r="D25" s="4" t="s">
        <v>118</v>
      </c>
      <c r="E25" s="4" t="s">
        <v>52</v>
      </c>
      <c r="F25" s="27">
        <v>13659780</v>
      </c>
      <c r="G25" s="27">
        <v>13659780</v>
      </c>
    </row>
    <row r="26" spans="1:7" ht="24" x14ac:dyDescent="0.2">
      <c r="A26" s="40" t="s">
        <v>61</v>
      </c>
      <c r="B26" s="25" t="s">
        <v>6</v>
      </c>
      <c r="C26" s="4" t="s">
        <v>11</v>
      </c>
      <c r="D26" s="4" t="s">
        <v>118</v>
      </c>
      <c r="E26" s="4" t="s">
        <v>53</v>
      </c>
      <c r="F26" s="26">
        <f t="shared" ref="F26:G26" si="4">F27</f>
        <v>2149300</v>
      </c>
      <c r="G26" s="26">
        <f t="shared" si="4"/>
        <v>2664600</v>
      </c>
    </row>
    <row r="27" spans="1:7" ht="24" x14ac:dyDescent="0.2">
      <c r="A27" s="40" t="s">
        <v>62</v>
      </c>
      <c r="B27" s="25" t="s">
        <v>6</v>
      </c>
      <c r="C27" s="4" t="s">
        <v>11</v>
      </c>
      <c r="D27" s="4" t="s">
        <v>118</v>
      </c>
      <c r="E27" s="4" t="s">
        <v>54</v>
      </c>
      <c r="F27" s="27">
        <v>2149300</v>
      </c>
      <c r="G27" s="27">
        <v>2664600</v>
      </c>
    </row>
    <row r="28" spans="1:7" x14ac:dyDescent="0.2">
      <c r="A28" s="28" t="s">
        <v>57</v>
      </c>
      <c r="B28" s="49" t="s">
        <v>6</v>
      </c>
      <c r="C28" s="49" t="s">
        <v>11</v>
      </c>
      <c r="D28" s="49" t="s">
        <v>119</v>
      </c>
      <c r="E28" s="49"/>
      <c r="F28" s="24">
        <f t="shared" ref="F28:G30" si="5">F29</f>
        <v>1666426</v>
      </c>
      <c r="G28" s="24">
        <f t="shared" si="5"/>
        <v>1666426</v>
      </c>
    </row>
    <row r="29" spans="1:7" ht="24" x14ac:dyDescent="0.2">
      <c r="A29" s="48" t="s">
        <v>58</v>
      </c>
      <c r="B29" s="49" t="s">
        <v>6</v>
      </c>
      <c r="C29" s="49" t="s">
        <v>11</v>
      </c>
      <c r="D29" s="49" t="s">
        <v>120</v>
      </c>
      <c r="E29" s="49"/>
      <c r="F29" s="24">
        <f t="shared" si="5"/>
        <v>1666426</v>
      </c>
      <c r="G29" s="24">
        <f t="shared" si="5"/>
        <v>1666426</v>
      </c>
    </row>
    <row r="30" spans="1:7" ht="48" x14ac:dyDescent="0.2">
      <c r="A30" s="41" t="s">
        <v>80</v>
      </c>
      <c r="B30" s="4" t="s">
        <v>6</v>
      </c>
      <c r="C30" s="4" t="s">
        <v>11</v>
      </c>
      <c r="D30" s="4" t="s">
        <v>120</v>
      </c>
      <c r="E30" s="4" t="s">
        <v>50</v>
      </c>
      <c r="F30" s="26">
        <f t="shared" si="5"/>
        <v>1666426</v>
      </c>
      <c r="G30" s="26">
        <f t="shared" si="5"/>
        <v>1666426</v>
      </c>
    </row>
    <row r="31" spans="1:7" ht="24" x14ac:dyDescent="0.2">
      <c r="A31" s="42" t="s">
        <v>75</v>
      </c>
      <c r="B31" s="4" t="s">
        <v>6</v>
      </c>
      <c r="C31" s="4" t="s">
        <v>11</v>
      </c>
      <c r="D31" s="4" t="s">
        <v>120</v>
      </c>
      <c r="E31" s="4" t="s">
        <v>52</v>
      </c>
      <c r="F31" s="27">
        <v>1666426</v>
      </c>
      <c r="G31" s="27">
        <v>1666426</v>
      </c>
    </row>
    <row r="32" spans="1:7" x14ac:dyDescent="0.2">
      <c r="A32" s="11" t="s">
        <v>12</v>
      </c>
      <c r="B32" s="12" t="s">
        <v>6</v>
      </c>
      <c r="C32" s="13" t="s">
        <v>13</v>
      </c>
      <c r="D32" s="8"/>
      <c r="E32" s="52"/>
      <c r="F32" s="30">
        <f t="shared" ref="F32:G36" si="6">F33</f>
        <v>400000</v>
      </c>
      <c r="G32" s="30">
        <f t="shared" si="6"/>
        <v>400000</v>
      </c>
    </row>
    <row r="33" spans="1:7" ht="36" x14ac:dyDescent="0.2">
      <c r="A33" s="28" t="s">
        <v>286</v>
      </c>
      <c r="B33" s="51" t="s">
        <v>6</v>
      </c>
      <c r="C33" s="49" t="s">
        <v>13</v>
      </c>
      <c r="D33" s="49" t="s">
        <v>122</v>
      </c>
      <c r="E33" s="4"/>
      <c r="F33" s="24">
        <f t="shared" si="6"/>
        <v>400000</v>
      </c>
      <c r="G33" s="24">
        <f t="shared" si="6"/>
        <v>400000</v>
      </c>
    </row>
    <row r="34" spans="1:7" ht="24" x14ac:dyDescent="0.2">
      <c r="A34" s="14" t="s">
        <v>121</v>
      </c>
      <c r="B34" s="51" t="s">
        <v>6</v>
      </c>
      <c r="C34" s="49" t="s">
        <v>13</v>
      </c>
      <c r="D34" s="49" t="s">
        <v>123</v>
      </c>
      <c r="E34" s="4"/>
      <c r="F34" s="24">
        <f t="shared" si="6"/>
        <v>400000</v>
      </c>
      <c r="G34" s="24">
        <f t="shared" si="6"/>
        <v>400000</v>
      </c>
    </row>
    <row r="35" spans="1:7" x14ac:dyDescent="0.2">
      <c r="A35" s="14" t="s">
        <v>59</v>
      </c>
      <c r="B35" s="51" t="s">
        <v>6</v>
      </c>
      <c r="C35" s="49" t="s">
        <v>13</v>
      </c>
      <c r="D35" s="49" t="s">
        <v>209</v>
      </c>
      <c r="E35" s="49"/>
      <c r="F35" s="24">
        <f t="shared" si="6"/>
        <v>400000</v>
      </c>
      <c r="G35" s="24">
        <f t="shared" si="6"/>
        <v>400000</v>
      </c>
    </row>
    <row r="36" spans="1:7" x14ac:dyDescent="0.2">
      <c r="A36" s="7" t="s">
        <v>45</v>
      </c>
      <c r="B36" s="25" t="s">
        <v>6</v>
      </c>
      <c r="C36" s="4" t="s">
        <v>13</v>
      </c>
      <c r="D36" s="4" t="s">
        <v>209</v>
      </c>
      <c r="E36" s="4">
        <v>800</v>
      </c>
      <c r="F36" s="26">
        <f t="shared" si="6"/>
        <v>400000</v>
      </c>
      <c r="G36" s="26">
        <f t="shared" si="6"/>
        <v>400000</v>
      </c>
    </row>
    <row r="37" spans="1:7" x14ac:dyDescent="0.2">
      <c r="A37" s="7" t="s">
        <v>60</v>
      </c>
      <c r="B37" s="25" t="s">
        <v>6</v>
      </c>
      <c r="C37" s="4" t="s">
        <v>13</v>
      </c>
      <c r="D37" s="4" t="s">
        <v>209</v>
      </c>
      <c r="E37" s="4">
        <v>870</v>
      </c>
      <c r="F37" s="27">
        <v>400000</v>
      </c>
      <c r="G37" s="27">
        <v>400000</v>
      </c>
    </row>
    <row r="38" spans="1:7" x14ac:dyDescent="0.2">
      <c r="A38" s="11" t="s">
        <v>14</v>
      </c>
      <c r="B38" s="12" t="s">
        <v>6</v>
      </c>
      <c r="C38" s="13" t="s">
        <v>15</v>
      </c>
      <c r="D38" s="15"/>
      <c r="E38" s="15"/>
      <c r="F38" s="30">
        <f>F39+F49+F59+F64+F77+F82</f>
        <v>16257727</v>
      </c>
      <c r="G38" s="30">
        <f>G39+G49+G59+G64+G77+G82</f>
        <v>16418727</v>
      </c>
    </row>
    <row r="39" spans="1:7" ht="36" x14ac:dyDescent="0.2">
      <c r="A39" s="28" t="s">
        <v>65</v>
      </c>
      <c r="B39" s="51" t="s">
        <v>6</v>
      </c>
      <c r="C39" s="49" t="s">
        <v>15</v>
      </c>
      <c r="D39" s="49" t="s">
        <v>125</v>
      </c>
      <c r="E39" s="4"/>
      <c r="F39" s="24">
        <f t="shared" ref="F39:G39" si="7">F40</f>
        <v>13011783</v>
      </c>
      <c r="G39" s="24">
        <f t="shared" si="7"/>
        <v>13041783</v>
      </c>
    </row>
    <row r="40" spans="1:7" ht="36" x14ac:dyDescent="0.2">
      <c r="A40" s="55" t="s">
        <v>124</v>
      </c>
      <c r="B40" s="51" t="s">
        <v>6</v>
      </c>
      <c r="C40" s="49" t="s">
        <v>15</v>
      </c>
      <c r="D40" s="49" t="s">
        <v>126</v>
      </c>
      <c r="E40" s="4"/>
      <c r="F40" s="24">
        <f t="shared" ref="F40:G40" si="8">F41+F46</f>
        <v>13011783</v>
      </c>
      <c r="G40" s="24">
        <f t="shared" si="8"/>
        <v>13041783</v>
      </c>
    </row>
    <row r="41" spans="1:7" ht="36" x14ac:dyDescent="0.2">
      <c r="A41" s="55" t="s">
        <v>81</v>
      </c>
      <c r="B41" s="49" t="s">
        <v>6</v>
      </c>
      <c r="C41" s="49" t="s">
        <v>15</v>
      </c>
      <c r="D41" s="49" t="s">
        <v>127</v>
      </c>
      <c r="E41" s="49"/>
      <c r="F41" s="24">
        <f t="shared" ref="F41:G41" si="9">F42+F44</f>
        <v>11971783</v>
      </c>
      <c r="G41" s="24">
        <f t="shared" si="9"/>
        <v>11971783</v>
      </c>
    </row>
    <row r="42" spans="1:7" ht="48" x14ac:dyDescent="0.2">
      <c r="A42" s="41" t="s">
        <v>80</v>
      </c>
      <c r="B42" s="4" t="s">
        <v>6</v>
      </c>
      <c r="C42" s="4" t="s">
        <v>15</v>
      </c>
      <c r="D42" s="4" t="s">
        <v>127</v>
      </c>
      <c r="E42" s="4" t="s">
        <v>50</v>
      </c>
      <c r="F42" s="26">
        <f t="shared" ref="F42:G42" si="10">F43</f>
        <v>11876783</v>
      </c>
      <c r="G42" s="26">
        <f t="shared" si="10"/>
        <v>11876783</v>
      </c>
    </row>
    <row r="43" spans="1:7" ht="24" x14ac:dyDescent="0.2">
      <c r="A43" s="41" t="s">
        <v>51</v>
      </c>
      <c r="B43" s="4" t="s">
        <v>6</v>
      </c>
      <c r="C43" s="4" t="s">
        <v>15</v>
      </c>
      <c r="D43" s="4" t="s">
        <v>127</v>
      </c>
      <c r="E43" s="4" t="s">
        <v>52</v>
      </c>
      <c r="F43" s="27">
        <v>11876783</v>
      </c>
      <c r="G43" s="27">
        <v>11876783</v>
      </c>
    </row>
    <row r="44" spans="1:7" ht="24" x14ac:dyDescent="0.2">
      <c r="A44" s="40" t="s">
        <v>61</v>
      </c>
      <c r="B44" s="4" t="s">
        <v>6</v>
      </c>
      <c r="C44" s="4" t="s">
        <v>15</v>
      </c>
      <c r="D44" s="4" t="s">
        <v>127</v>
      </c>
      <c r="E44" s="4" t="s">
        <v>53</v>
      </c>
      <c r="F44" s="26">
        <f t="shared" ref="F44:G44" si="11">F45</f>
        <v>95000</v>
      </c>
      <c r="G44" s="26">
        <f t="shared" si="11"/>
        <v>95000</v>
      </c>
    </row>
    <row r="45" spans="1:7" ht="24" x14ac:dyDescent="0.2">
      <c r="A45" s="40" t="s">
        <v>62</v>
      </c>
      <c r="B45" s="4" t="s">
        <v>6</v>
      </c>
      <c r="C45" s="4" t="s">
        <v>15</v>
      </c>
      <c r="D45" s="4" t="s">
        <v>127</v>
      </c>
      <c r="E45" s="4" t="s">
        <v>54</v>
      </c>
      <c r="F45" s="27">
        <v>95000</v>
      </c>
      <c r="G45" s="27">
        <v>95000</v>
      </c>
    </row>
    <row r="46" spans="1:7" ht="36" x14ac:dyDescent="0.2">
      <c r="A46" s="56" t="s">
        <v>129</v>
      </c>
      <c r="B46" s="49" t="s">
        <v>130</v>
      </c>
      <c r="C46" s="49" t="s">
        <v>15</v>
      </c>
      <c r="D46" s="49" t="s">
        <v>128</v>
      </c>
      <c r="E46" s="49"/>
      <c r="F46" s="24">
        <f t="shared" ref="F46:G47" si="12">F47</f>
        <v>1040000</v>
      </c>
      <c r="G46" s="24">
        <f t="shared" si="12"/>
        <v>1070000</v>
      </c>
    </row>
    <row r="47" spans="1:7" ht="24" x14ac:dyDescent="0.2">
      <c r="A47" s="40" t="s">
        <v>61</v>
      </c>
      <c r="B47" s="4" t="s">
        <v>6</v>
      </c>
      <c r="C47" s="4" t="s">
        <v>15</v>
      </c>
      <c r="D47" s="4" t="s">
        <v>128</v>
      </c>
      <c r="E47" s="4" t="s">
        <v>53</v>
      </c>
      <c r="F47" s="26">
        <f t="shared" si="12"/>
        <v>1040000</v>
      </c>
      <c r="G47" s="26">
        <f t="shared" si="12"/>
        <v>1070000</v>
      </c>
    </row>
    <row r="48" spans="1:7" ht="24" x14ac:dyDescent="0.2">
      <c r="A48" s="40" t="s">
        <v>62</v>
      </c>
      <c r="B48" s="4" t="s">
        <v>6</v>
      </c>
      <c r="C48" s="4" t="s">
        <v>15</v>
      </c>
      <c r="D48" s="4" t="s">
        <v>128</v>
      </c>
      <c r="E48" s="4" t="s">
        <v>54</v>
      </c>
      <c r="F48" s="27">
        <v>1040000</v>
      </c>
      <c r="G48" s="27">
        <v>1070000</v>
      </c>
    </row>
    <row r="49" spans="1:7" ht="36" x14ac:dyDescent="0.2">
      <c r="A49" s="28" t="s">
        <v>287</v>
      </c>
      <c r="B49" s="49" t="s">
        <v>6</v>
      </c>
      <c r="C49" s="49" t="s">
        <v>15</v>
      </c>
      <c r="D49" s="50" t="s">
        <v>122</v>
      </c>
      <c r="E49" s="18"/>
      <c r="F49" s="24">
        <f t="shared" ref="F49:G49" si="13">F50</f>
        <v>560944</v>
      </c>
      <c r="G49" s="24">
        <f t="shared" si="13"/>
        <v>562944</v>
      </c>
    </row>
    <row r="50" spans="1:7" ht="24" x14ac:dyDescent="0.2">
      <c r="A50" s="14" t="s">
        <v>121</v>
      </c>
      <c r="B50" s="49" t="s">
        <v>6</v>
      </c>
      <c r="C50" s="49" t="s">
        <v>15</v>
      </c>
      <c r="D50" s="50" t="s">
        <v>123</v>
      </c>
      <c r="E50" s="18"/>
      <c r="F50" s="24">
        <f>F51+F56</f>
        <v>560944</v>
      </c>
      <c r="G50" s="24">
        <f>G51+G56</f>
        <v>562944</v>
      </c>
    </row>
    <row r="51" spans="1:7" x14ac:dyDescent="0.2">
      <c r="A51" s="48" t="s">
        <v>141</v>
      </c>
      <c r="B51" s="49" t="s">
        <v>6</v>
      </c>
      <c r="C51" s="49" t="s">
        <v>15</v>
      </c>
      <c r="D51" s="50" t="s">
        <v>193</v>
      </c>
      <c r="E51" s="50"/>
      <c r="F51" s="24">
        <f t="shared" ref="F51:G51" si="14">F52+F54</f>
        <v>292000</v>
      </c>
      <c r="G51" s="24">
        <f t="shared" si="14"/>
        <v>294000</v>
      </c>
    </row>
    <row r="52" spans="1:7" ht="48" x14ac:dyDescent="0.2">
      <c r="A52" s="6" t="s">
        <v>80</v>
      </c>
      <c r="B52" s="4" t="s">
        <v>6</v>
      </c>
      <c r="C52" s="4" t="s">
        <v>15</v>
      </c>
      <c r="D52" s="5" t="s">
        <v>193</v>
      </c>
      <c r="E52" s="18">
        <v>100</v>
      </c>
      <c r="F52" s="26">
        <f t="shared" ref="F52:G52" si="15">F53</f>
        <v>267000</v>
      </c>
      <c r="G52" s="26">
        <f t="shared" si="15"/>
        <v>267000</v>
      </c>
    </row>
    <row r="53" spans="1:7" ht="24" x14ac:dyDescent="0.2">
      <c r="A53" s="6" t="s">
        <v>87</v>
      </c>
      <c r="B53" s="4" t="s">
        <v>6</v>
      </c>
      <c r="C53" s="4" t="s">
        <v>15</v>
      </c>
      <c r="D53" s="5" t="s">
        <v>193</v>
      </c>
      <c r="E53" s="18">
        <v>120</v>
      </c>
      <c r="F53" s="27">
        <v>267000</v>
      </c>
      <c r="G53" s="27">
        <v>267000</v>
      </c>
    </row>
    <row r="54" spans="1:7" ht="24" x14ac:dyDescent="0.2">
      <c r="A54" s="40" t="s">
        <v>61</v>
      </c>
      <c r="B54" s="4" t="s">
        <v>6</v>
      </c>
      <c r="C54" s="4" t="s">
        <v>15</v>
      </c>
      <c r="D54" s="5" t="s">
        <v>193</v>
      </c>
      <c r="E54" s="5" t="s">
        <v>53</v>
      </c>
      <c r="F54" s="26">
        <f t="shared" ref="F54:G54" si="16">F55</f>
        <v>25000</v>
      </c>
      <c r="G54" s="26">
        <f t="shared" si="16"/>
        <v>27000</v>
      </c>
    </row>
    <row r="55" spans="1:7" ht="24" x14ac:dyDescent="0.2">
      <c r="A55" s="40" t="s">
        <v>62</v>
      </c>
      <c r="B55" s="4" t="s">
        <v>6</v>
      </c>
      <c r="C55" s="4" t="s">
        <v>15</v>
      </c>
      <c r="D55" s="5" t="s">
        <v>193</v>
      </c>
      <c r="E55" s="5" t="s">
        <v>54</v>
      </c>
      <c r="F55" s="27">
        <v>25000</v>
      </c>
      <c r="G55" s="27">
        <v>27000</v>
      </c>
    </row>
    <row r="56" spans="1:7" ht="24" x14ac:dyDescent="0.2">
      <c r="A56" s="48" t="s">
        <v>142</v>
      </c>
      <c r="B56" s="49" t="s">
        <v>6</v>
      </c>
      <c r="C56" s="49" t="s">
        <v>15</v>
      </c>
      <c r="D56" s="50" t="s">
        <v>143</v>
      </c>
      <c r="E56" s="50"/>
      <c r="F56" s="24">
        <f t="shared" ref="F56:G57" si="17">F57</f>
        <v>268944</v>
      </c>
      <c r="G56" s="24">
        <f t="shared" si="17"/>
        <v>268944</v>
      </c>
    </row>
    <row r="57" spans="1:7" ht="48" x14ac:dyDescent="0.2">
      <c r="A57" s="6" t="s">
        <v>80</v>
      </c>
      <c r="B57" s="4" t="s">
        <v>6</v>
      </c>
      <c r="C57" s="4" t="s">
        <v>15</v>
      </c>
      <c r="D57" s="5" t="s">
        <v>143</v>
      </c>
      <c r="E57" s="18">
        <v>100</v>
      </c>
      <c r="F57" s="26">
        <f t="shared" si="17"/>
        <v>268944</v>
      </c>
      <c r="G57" s="26">
        <f t="shared" si="17"/>
        <v>268944</v>
      </c>
    </row>
    <row r="58" spans="1:7" ht="24" x14ac:dyDescent="0.2">
      <c r="A58" s="6" t="s">
        <v>87</v>
      </c>
      <c r="B58" s="4" t="s">
        <v>6</v>
      </c>
      <c r="C58" s="4" t="s">
        <v>15</v>
      </c>
      <c r="D58" s="5" t="s">
        <v>143</v>
      </c>
      <c r="E58" s="18">
        <v>120</v>
      </c>
      <c r="F58" s="27">
        <v>268944</v>
      </c>
      <c r="G58" s="27">
        <v>268944</v>
      </c>
    </row>
    <row r="59" spans="1:7" ht="36" x14ac:dyDescent="0.2">
      <c r="A59" s="28" t="s">
        <v>64</v>
      </c>
      <c r="B59" s="51" t="s">
        <v>6</v>
      </c>
      <c r="C59" s="49" t="s">
        <v>15</v>
      </c>
      <c r="D59" s="49" t="s">
        <v>133</v>
      </c>
      <c r="E59" s="4"/>
      <c r="F59" s="24">
        <f t="shared" ref="F59:G62" si="18">F60</f>
        <v>623000</v>
      </c>
      <c r="G59" s="24">
        <f t="shared" si="18"/>
        <v>631000</v>
      </c>
    </row>
    <row r="60" spans="1:7" ht="24" x14ac:dyDescent="0.2">
      <c r="A60" s="14" t="s">
        <v>131</v>
      </c>
      <c r="B60" s="51" t="s">
        <v>6</v>
      </c>
      <c r="C60" s="49" t="s">
        <v>15</v>
      </c>
      <c r="D60" s="49" t="s">
        <v>211</v>
      </c>
      <c r="E60" s="4"/>
      <c r="F60" s="24">
        <f t="shared" si="18"/>
        <v>623000</v>
      </c>
      <c r="G60" s="24">
        <f t="shared" si="18"/>
        <v>631000</v>
      </c>
    </row>
    <row r="61" spans="1:7" x14ac:dyDescent="0.2">
      <c r="A61" s="14" t="s">
        <v>212</v>
      </c>
      <c r="B61" s="51" t="s">
        <v>6</v>
      </c>
      <c r="C61" s="49" t="s">
        <v>15</v>
      </c>
      <c r="D61" s="49" t="s">
        <v>132</v>
      </c>
      <c r="E61" s="49"/>
      <c r="F61" s="24">
        <f t="shared" si="18"/>
        <v>623000</v>
      </c>
      <c r="G61" s="24">
        <f t="shared" si="18"/>
        <v>631000</v>
      </c>
    </row>
    <row r="62" spans="1:7" ht="24" x14ac:dyDescent="0.2">
      <c r="A62" s="40" t="s">
        <v>61</v>
      </c>
      <c r="B62" s="25" t="s">
        <v>6</v>
      </c>
      <c r="C62" s="4" t="s">
        <v>15</v>
      </c>
      <c r="D62" s="4" t="s">
        <v>132</v>
      </c>
      <c r="E62" s="4" t="s">
        <v>53</v>
      </c>
      <c r="F62" s="26">
        <f t="shared" si="18"/>
        <v>623000</v>
      </c>
      <c r="G62" s="26">
        <f t="shared" si="18"/>
        <v>631000</v>
      </c>
    </row>
    <row r="63" spans="1:7" ht="24" x14ac:dyDescent="0.2">
      <c r="A63" s="40" t="s">
        <v>62</v>
      </c>
      <c r="B63" s="25" t="s">
        <v>6</v>
      </c>
      <c r="C63" s="4" t="s">
        <v>15</v>
      </c>
      <c r="D63" s="4" t="s">
        <v>132</v>
      </c>
      <c r="E63" s="4" t="s">
        <v>54</v>
      </c>
      <c r="F63" s="27">
        <v>623000</v>
      </c>
      <c r="G63" s="27">
        <v>631000</v>
      </c>
    </row>
    <row r="64" spans="1:7" ht="24" x14ac:dyDescent="0.2">
      <c r="A64" s="28" t="s">
        <v>250</v>
      </c>
      <c r="B64" s="51" t="s">
        <v>6</v>
      </c>
      <c r="C64" s="49" t="s">
        <v>15</v>
      </c>
      <c r="D64" s="49" t="s">
        <v>160</v>
      </c>
      <c r="E64" s="49"/>
      <c r="F64" s="24">
        <f t="shared" ref="F64:G64" si="19">F65+F69+F73</f>
        <v>1394000</v>
      </c>
      <c r="G64" s="24">
        <f t="shared" si="19"/>
        <v>1509000</v>
      </c>
    </row>
    <row r="65" spans="1:7" ht="24" x14ac:dyDescent="0.2">
      <c r="A65" s="48" t="s">
        <v>251</v>
      </c>
      <c r="B65" s="51" t="s">
        <v>6</v>
      </c>
      <c r="C65" s="49" t="s">
        <v>15</v>
      </c>
      <c r="D65" s="49" t="s">
        <v>161</v>
      </c>
      <c r="E65" s="49"/>
      <c r="F65" s="24">
        <f t="shared" ref="F65:G67" si="20">F66</f>
        <v>285000</v>
      </c>
      <c r="G65" s="24">
        <f t="shared" si="20"/>
        <v>295000</v>
      </c>
    </row>
    <row r="66" spans="1:7" x14ac:dyDescent="0.2">
      <c r="A66" s="48" t="s">
        <v>269</v>
      </c>
      <c r="B66" s="51" t="s">
        <v>6</v>
      </c>
      <c r="C66" s="49" t="s">
        <v>15</v>
      </c>
      <c r="D66" s="49" t="s">
        <v>162</v>
      </c>
      <c r="E66" s="49"/>
      <c r="F66" s="24">
        <f t="shared" si="20"/>
        <v>285000</v>
      </c>
      <c r="G66" s="24">
        <f t="shared" si="20"/>
        <v>295000</v>
      </c>
    </row>
    <row r="67" spans="1:7" ht="24" x14ac:dyDescent="0.2">
      <c r="A67" s="40" t="s">
        <v>61</v>
      </c>
      <c r="B67" s="25" t="s">
        <v>6</v>
      </c>
      <c r="C67" s="4" t="s">
        <v>15</v>
      </c>
      <c r="D67" s="4" t="s">
        <v>162</v>
      </c>
      <c r="E67" s="4" t="s">
        <v>53</v>
      </c>
      <c r="F67" s="26">
        <f t="shared" si="20"/>
        <v>285000</v>
      </c>
      <c r="G67" s="26">
        <f t="shared" si="20"/>
        <v>295000</v>
      </c>
    </row>
    <row r="68" spans="1:7" ht="24" x14ac:dyDescent="0.2">
      <c r="A68" s="40" t="s">
        <v>62</v>
      </c>
      <c r="B68" s="25" t="s">
        <v>6</v>
      </c>
      <c r="C68" s="4" t="s">
        <v>15</v>
      </c>
      <c r="D68" s="4" t="s">
        <v>162</v>
      </c>
      <c r="E68" s="4" t="s">
        <v>54</v>
      </c>
      <c r="F68" s="27">
        <v>285000</v>
      </c>
      <c r="G68" s="27">
        <v>295000</v>
      </c>
    </row>
    <row r="69" spans="1:7" ht="24" x14ac:dyDescent="0.2">
      <c r="A69" s="48" t="s">
        <v>252</v>
      </c>
      <c r="B69" s="51" t="s">
        <v>6</v>
      </c>
      <c r="C69" s="49" t="s">
        <v>15</v>
      </c>
      <c r="D69" s="49" t="s">
        <v>254</v>
      </c>
      <c r="E69" s="49"/>
      <c r="F69" s="24">
        <f t="shared" ref="F69:G71" si="21">F70</f>
        <v>272000</v>
      </c>
      <c r="G69" s="24">
        <f t="shared" si="21"/>
        <v>287000</v>
      </c>
    </row>
    <row r="70" spans="1:7" x14ac:dyDescent="0.2">
      <c r="A70" s="48" t="s">
        <v>258</v>
      </c>
      <c r="B70" s="51" t="s">
        <v>6</v>
      </c>
      <c r="C70" s="49" t="s">
        <v>15</v>
      </c>
      <c r="D70" s="49" t="s">
        <v>256</v>
      </c>
      <c r="E70" s="49"/>
      <c r="F70" s="24">
        <f t="shared" si="21"/>
        <v>272000</v>
      </c>
      <c r="G70" s="24">
        <f t="shared" si="21"/>
        <v>287000</v>
      </c>
    </row>
    <row r="71" spans="1:7" ht="24" x14ac:dyDescent="0.2">
      <c r="A71" s="40" t="s">
        <v>61</v>
      </c>
      <c r="B71" s="25" t="s">
        <v>6</v>
      </c>
      <c r="C71" s="4" t="s">
        <v>15</v>
      </c>
      <c r="D71" s="4" t="s">
        <v>256</v>
      </c>
      <c r="E71" s="4" t="s">
        <v>53</v>
      </c>
      <c r="F71" s="26">
        <f t="shared" si="21"/>
        <v>272000</v>
      </c>
      <c r="G71" s="26">
        <f t="shared" si="21"/>
        <v>287000</v>
      </c>
    </row>
    <row r="72" spans="1:7" ht="24" x14ac:dyDescent="0.2">
      <c r="A72" s="40" t="s">
        <v>62</v>
      </c>
      <c r="B72" s="25" t="s">
        <v>6</v>
      </c>
      <c r="C72" s="4" t="s">
        <v>15</v>
      </c>
      <c r="D72" s="4" t="s">
        <v>256</v>
      </c>
      <c r="E72" s="4" t="s">
        <v>54</v>
      </c>
      <c r="F72" s="27">
        <v>272000</v>
      </c>
      <c r="G72" s="27">
        <v>287000</v>
      </c>
    </row>
    <row r="73" spans="1:7" ht="24" x14ac:dyDescent="0.2">
      <c r="A73" s="48" t="s">
        <v>253</v>
      </c>
      <c r="B73" s="51" t="s">
        <v>6</v>
      </c>
      <c r="C73" s="49" t="s">
        <v>15</v>
      </c>
      <c r="D73" s="49" t="s">
        <v>255</v>
      </c>
      <c r="E73" s="49"/>
      <c r="F73" s="24">
        <f t="shared" ref="F73:G75" si="22">F74</f>
        <v>837000</v>
      </c>
      <c r="G73" s="24">
        <f t="shared" si="22"/>
        <v>927000</v>
      </c>
    </row>
    <row r="74" spans="1:7" x14ac:dyDescent="0.2">
      <c r="A74" s="48" t="s">
        <v>259</v>
      </c>
      <c r="B74" s="51" t="s">
        <v>6</v>
      </c>
      <c r="C74" s="49" t="s">
        <v>15</v>
      </c>
      <c r="D74" s="49" t="s">
        <v>257</v>
      </c>
      <c r="E74" s="49"/>
      <c r="F74" s="24">
        <f t="shared" si="22"/>
        <v>837000</v>
      </c>
      <c r="G74" s="24">
        <f t="shared" si="22"/>
        <v>927000</v>
      </c>
    </row>
    <row r="75" spans="1:7" ht="24" x14ac:dyDescent="0.2">
      <c r="A75" s="40" t="s">
        <v>61</v>
      </c>
      <c r="B75" s="25" t="s">
        <v>6</v>
      </c>
      <c r="C75" s="4" t="s">
        <v>15</v>
      </c>
      <c r="D75" s="4" t="s">
        <v>257</v>
      </c>
      <c r="E75" s="4" t="s">
        <v>53</v>
      </c>
      <c r="F75" s="26">
        <f t="shared" si="22"/>
        <v>837000</v>
      </c>
      <c r="G75" s="26">
        <f t="shared" si="22"/>
        <v>927000</v>
      </c>
    </row>
    <row r="76" spans="1:7" ht="24" x14ac:dyDescent="0.2">
      <c r="A76" s="40" t="s">
        <v>62</v>
      </c>
      <c r="B76" s="25" t="s">
        <v>6</v>
      </c>
      <c r="C76" s="4" t="s">
        <v>15</v>
      </c>
      <c r="D76" s="4" t="s">
        <v>257</v>
      </c>
      <c r="E76" s="4" t="s">
        <v>54</v>
      </c>
      <c r="F76" s="27">
        <v>837000</v>
      </c>
      <c r="G76" s="27">
        <v>927000</v>
      </c>
    </row>
    <row r="77" spans="1:7" ht="36" x14ac:dyDescent="0.2">
      <c r="A77" s="28" t="s">
        <v>70</v>
      </c>
      <c r="B77" s="49" t="s">
        <v>6</v>
      </c>
      <c r="C77" s="49" t="s">
        <v>15</v>
      </c>
      <c r="D77" s="49" t="s">
        <v>135</v>
      </c>
      <c r="E77" s="4"/>
      <c r="F77" s="24">
        <f t="shared" ref="F77:G77" si="23">F78</f>
        <v>396000</v>
      </c>
      <c r="G77" s="24">
        <f t="shared" si="23"/>
        <v>396000</v>
      </c>
    </row>
    <row r="78" spans="1:7" ht="36" x14ac:dyDescent="0.2">
      <c r="A78" s="47" t="s">
        <v>194</v>
      </c>
      <c r="B78" s="49" t="s">
        <v>6</v>
      </c>
      <c r="C78" s="49" t="s">
        <v>15</v>
      </c>
      <c r="D78" s="49" t="s">
        <v>134</v>
      </c>
      <c r="E78" s="4"/>
      <c r="F78" s="24">
        <f>F79</f>
        <v>396000</v>
      </c>
      <c r="G78" s="24">
        <f>G79</f>
        <v>396000</v>
      </c>
    </row>
    <row r="79" spans="1:7" ht="24" x14ac:dyDescent="0.2">
      <c r="A79" s="47" t="s">
        <v>207</v>
      </c>
      <c r="B79" s="49" t="s">
        <v>6</v>
      </c>
      <c r="C79" s="49" t="s">
        <v>15</v>
      </c>
      <c r="D79" s="49" t="s">
        <v>233</v>
      </c>
      <c r="E79" s="49"/>
      <c r="F79" s="24">
        <f t="shared" ref="F79:G80" si="24">F80</f>
        <v>396000</v>
      </c>
      <c r="G79" s="24">
        <f t="shared" si="24"/>
        <v>396000</v>
      </c>
    </row>
    <row r="80" spans="1:7" ht="24" x14ac:dyDescent="0.2">
      <c r="A80" s="40" t="s">
        <v>61</v>
      </c>
      <c r="B80" s="4" t="s">
        <v>6</v>
      </c>
      <c r="C80" s="4" t="s">
        <v>15</v>
      </c>
      <c r="D80" s="4" t="s">
        <v>233</v>
      </c>
      <c r="E80" s="4" t="s">
        <v>53</v>
      </c>
      <c r="F80" s="26">
        <f t="shared" si="24"/>
        <v>396000</v>
      </c>
      <c r="G80" s="26">
        <f t="shared" si="24"/>
        <v>396000</v>
      </c>
    </row>
    <row r="81" spans="1:7" ht="24" x14ac:dyDescent="0.2">
      <c r="A81" s="40" t="s">
        <v>62</v>
      </c>
      <c r="B81" s="4" t="s">
        <v>6</v>
      </c>
      <c r="C81" s="4" t="s">
        <v>15</v>
      </c>
      <c r="D81" s="4" t="s">
        <v>233</v>
      </c>
      <c r="E81" s="4" t="s">
        <v>54</v>
      </c>
      <c r="F81" s="27">
        <v>396000</v>
      </c>
      <c r="G81" s="27">
        <v>396000</v>
      </c>
    </row>
    <row r="82" spans="1:7" ht="36" x14ac:dyDescent="0.2">
      <c r="A82" s="43" t="s">
        <v>218</v>
      </c>
      <c r="B82" s="49" t="s">
        <v>6</v>
      </c>
      <c r="C82" s="50" t="s">
        <v>15</v>
      </c>
      <c r="D82" s="49" t="s">
        <v>116</v>
      </c>
      <c r="E82" s="5"/>
      <c r="F82" s="24">
        <f t="shared" ref="F82:G83" si="25">F83</f>
        <v>272000</v>
      </c>
      <c r="G82" s="24">
        <f t="shared" si="25"/>
        <v>278000</v>
      </c>
    </row>
    <row r="83" spans="1:7" ht="24" x14ac:dyDescent="0.2">
      <c r="A83" s="46" t="s">
        <v>114</v>
      </c>
      <c r="B83" s="49" t="s">
        <v>6</v>
      </c>
      <c r="C83" s="50" t="s">
        <v>15</v>
      </c>
      <c r="D83" s="49" t="s">
        <v>117</v>
      </c>
      <c r="E83" s="5"/>
      <c r="F83" s="24">
        <f t="shared" si="25"/>
        <v>272000</v>
      </c>
      <c r="G83" s="24">
        <f t="shared" si="25"/>
        <v>278000</v>
      </c>
    </row>
    <row r="84" spans="1:7" x14ac:dyDescent="0.2">
      <c r="A84" s="20" t="s">
        <v>106</v>
      </c>
      <c r="B84" s="49" t="s">
        <v>6</v>
      </c>
      <c r="C84" s="50" t="s">
        <v>15</v>
      </c>
      <c r="D84" s="51" t="s">
        <v>264</v>
      </c>
      <c r="E84" s="50"/>
      <c r="F84" s="24">
        <f t="shared" ref="F84:G84" si="26">F85+F87</f>
        <v>272000</v>
      </c>
      <c r="G84" s="24">
        <f t="shared" si="26"/>
        <v>278000</v>
      </c>
    </row>
    <row r="85" spans="1:7" ht="24" x14ac:dyDescent="0.2">
      <c r="A85" s="40" t="s">
        <v>61</v>
      </c>
      <c r="B85" s="4" t="s">
        <v>6</v>
      </c>
      <c r="C85" s="5" t="s">
        <v>15</v>
      </c>
      <c r="D85" s="25" t="s">
        <v>264</v>
      </c>
      <c r="E85" s="5" t="s">
        <v>53</v>
      </c>
      <c r="F85" s="26">
        <f t="shared" ref="F85:G85" si="27">F86</f>
        <v>240000</v>
      </c>
      <c r="G85" s="26">
        <f t="shared" si="27"/>
        <v>245000</v>
      </c>
    </row>
    <row r="86" spans="1:7" ht="24" x14ac:dyDescent="0.2">
      <c r="A86" s="40" t="s">
        <v>62</v>
      </c>
      <c r="B86" s="4" t="s">
        <v>6</v>
      </c>
      <c r="C86" s="5" t="s">
        <v>15</v>
      </c>
      <c r="D86" s="25" t="s">
        <v>264</v>
      </c>
      <c r="E86" s="5" t="s">
        <v>54</v>
      </c>
      <c r="F86" s="27">
        <v>240000</v>
      </c>
      <c r="G86" s="27">
        <v>245000</v>
      </c>
    </row>
    <row r="87" spans="1:7" x14ac:dyDescent="0.2">
      <c r="A87" s="6" t="s">
        <v>45</v>
      </c>
      <c r="B87" s="4" t="s">
        <v>6</v>
      </c>
      <c r="C87" s="5" t="s">
        <v>15</v>
      </c>
      <c r="D87" s="25" t="s">
        <v>264</v>
      </c>
      <c r="E87" s="5" t="s">
        <v>55</v>
      </c>
      <c r="F87" s="26">
        <f>+F88</f>
        <v>32000</v>
      </c>
      <c r="G87" s="26">
        <f>+G88</f>
        <v>33000</v>
      </c>
    </row>
    <row r="88" spans="1:7" x14ac:dyDescent="0.2">
      <c r="A88" s="45" t="s">
        <v>63</v>
      </c>
      <c r="B88" s="4" t="s">
        <v>6</v>
      </c>
      <c r="C88" s="5" t="s">
        <v>15</v>
      </c>
      <c r="D88" s="25" t="s">
        <v>264</v>
      </c>
      <c r="E88" s="5" t="s">
        <v>56</v>
      </c>
      <c r="F88" s="27">
        <v>32000</v>
      </c>
      <c r="G88" s="27">
        <v>33000</v>
      </c>
    </row>
    <row r="89" spans="1:7" x14ac:dyDescent="0.2">
      <c r="A89" s="1" t="s">
        <v>16</v>
      </c>
      <c r="B89" s="2" t="s">
        <v>6</v>
      </c>
      <c r="C89" s="3" t="s">
        <v>17</v>
      </c>
      <c r="D89" s="32" t="s">
        <v>74</v>
      </c>
      <c r="E89" s="3" t="s">
        <v>74</v>
      </c>
      <c r="F89" s="23">
        <f t="shared" ref="F89:G94" si="28">F90</f>
        <v>746996</v>
      </c>
      <c r="G89" s="23">
        <f t="shared" si="28"/>
        <v>773302</v>
      </c>
    </row>
    <row r="90" spans="1:7" x14ac:dyDescent="0.2">
      <c r="A90" s="11" t="s">
        <v>18</v>
      </c>
      <c r="B90" s="12" t="s">
        <v>6</v>
      </c>
      <c r="C90" s="13" t="s">
        <v>19</v>
      </c>
      <c r="D90" s="33" t="s">
        <v>74</v>
      </c>
      <c r="E90" s="8" t="s">
        <v>74</v>
      </c>
      <c r="F90" s="29">
        <f t="shared" si="28"/>
        <v>746996</v>
      </c>
      <c r="G90" s="29">
        <f t="shared" si="28"/>
        <v>773302</v>
      </c>
    </row>
    <row r="91" spans="1:7" ht="24" x14ac:dyDescent="0.2">
      <c r="A91" s="28" t="s">
        <v>82</v>
      </c>
      <c r="B91" s="49" t="s">
        <v>6</v>
      </c>
      <c r="C91" s="49" t="s">
        <v>19</v>
      </c>
      <c r="D91" s="49" t="s">
        <v>136</v>
      </c>
      <c r="E91" s="5" t="s">
        <v>74</v>
      </c>
      <c r="F91" s="24">
        <f t="shared" si="28"/>
        <v>746996</v>
      </c>
      <c r="G91" s="24">
        <f t="shared" si="28"/>
        <v>773302</v>
      </c>
    </row>
    <row r="92" spans="1:7" x14ac:dyDescent="0.2">
      <c r="A92" s="47" t="s">
        <v>73</v>
      </c>
      <c r="B92" s="49" t="s">
        <v>6</v>
      </c>
      <c r="C92" s="50" t="s">
        <v>19</v>
      </c>
      <c r="D92" s="51" t="s">
        <v>137</v>
      </c>
      <c r="E92" s="50" t="s">
        <v>74</v>
      </c>
      <c r="F92" s="24">
        <f t="shared" si="28"/>
        <v>746996</v>
      </c>
      <c r="G92" s="24">
        <f t="shared" si="28"/>
        <v>773302</v>
      </c>
    </row>
    <row r="93" spans="1:7" ht="24" x14ac:dyDescent="0.2">
      <c r="A93" s="47" t="s">
        <v>20</v>
      </c>
      <c r="B93" s="49" t="s">
        <v>6</v>
      </c>
      <c r="C93" s="50" t="s">
        <v>19</v>
      </c>
      <c r="D93" s="51" t="s">
        <v>138</v>
      </c>
      <c r="E93" s="50" t="s">
        <v>74</v>
      </c>
      <c r="F93" s="24">
        <f t="shared" ref="F93:G93" si="29">F94+F96</f>
        <v>746996</v>
      </c>
      <c r="G93" s="24">
        <f t="shared" si="29"/>
        <v>773302</v>
      </c>
    </row>
    <row r="94" spans="1:7" ht="48" x14ac:dyDescent="0.2">
      <c r="A94" s="6" t="s">
        <v>80</v>
      </c>
      <c r="B94" s="4" t="s">
        <v>6</v>
      </c>
      <c r="C94" s="5" t="s">
        <v>19</v>
      </c>
      <c r="D94" s="25" t="s">
        <v>138</v>
      </c>
      <c r="E94" s="4" t="s">
        <v>50</v>
      </c>
      <c r="F94" s="26">
        <f t="shared" si="28"/>
        <v>435494</v>
      </c>
      <c r="G94" s="26">
        <f t="shared" si="28"/>
        <v>435494</v>
      </c>
    </row>
    <row r="95" spans="1:7" ht="24" x14ac:dyDescent="0.2">
      <c r="A95" s="6" t="s">
        <v>87</v>
      </c>
      <c r="B95" s="4" t="s">
        <v>6</v>
      </c>
      <c r="C95" s="5" t="s">
        <v>19</v>
      </c>
      <c r="D95" s="25" t="s">
        <v>138</v>
      </c>
      <c r="E95" s="4" t="s">
        <v>52</v>
      </c>
      <c r="F95" s="27">
        <v>435494</v>
      </c>
      <c r="G95" s="27">
        <v>435494</v>
      </c>
    </row>
    <row r="96" spans="1:7" ht="24" x14ac:dyDescent="0.2">
      <c r="A96" s="40" t="s">
        <v>61</v>
      </c>
      <c r="B96" s="4" t="s">
        <v>6</v>
      </c>
      <c r="C96" s="5" t="s">
        <v>19</v>
      </c>
      <c r="D96" s="25" t="s">
        <v>138</v>
      </c>
      <c r="E96" s="4" t="s">
        <v>53</v>
      </c>
      <c r="F96" s="26">
        <f t="shared" ref="F96:G96" si="30">F97</f>
        <v>311502</v>
      </c>
      <c r="G96" s="26">
        <f t="shared" si="30"/>
        <v>337808</v>
      </c>
    </row>
    <row r="97" spans="1:7" ht="24" x14ac:dyDescent="0.2">
      <c r="A97" s="40" t="s">
        <v>62</v>
      </c>
      <c r="B97" s="4" t="s">
        <v>6</v>
      </c>
      <c r="C97" s="5" t="s">
        <v>19</v>
      </c>
      <c r="D97" s="25" t="s">
        <v>138</v>
      </c>
      <c r="E97" s="4" t="s">
        <v>54</v>
      </c>
      <c r="F97" s="27">
        <v>311502</v>
      </c>
      <c r="G97" s="27">
        <v>337808</v>
      </c>
    </row>
    <row r="98" spans="1:7" ht="24" x14ac:dyDescent="0.2">
      <c r="A98" s="10" t="s">
        <v>21</v>
      </c>
      <c r="B98" s="2" t="s">
        <v>6</v>
      </c>
      <c r="C98" s="3" t="s">
        <v>22</v>
      </c>
      <c r="D98" s="3"/>
      <c r="E98" s="3"/>
      <c r="F98" s="23">
        <f>F99</f>
        <v>2970947.5</v>
      </c>
      <c r="G98" s="23">
        <f>G99</f>
        <v>2994592.5</v>
      </c>
    </row>
    <row r="99" spans="1:7" ht="36" x14ac:dyDescent="0.2">
      <c r="A99" s="11" t="s">
        <v>296</v>
      </c>
      <c r="B99" s="12" t="s">
        <v>6</v>
      </c>
      <c r="C99" s="13" t="s">
        <v>46</v>
      </c>
      <c r="D99" s="8"/>
      <c r="E99" s="52"/>
      <c r="F99" s="30">
        <f t="shared" ref="F99:G100" si="31">F100</f>
        <v>2970947.5</v>
      </c>
      <c r="G99" s="30">
        <f t="shared" si="31"/>
        <v>2994592.5</v>
      </c>
    </row>
    <row r="100" spans="1:7" ht="36" x14ac:dyDescent="0.2">
      <c r="A100" s="28" t="s">
        <v>287</v>
      </c>
      <c r="B100" s="49" t="s">
        <v>6</v>
      </c>
      <c r="C100" s="50" t="s">
        <v>46</v>
      </c>
      <c r="D100" s="50" t="s">
        <v>122</v>
      </c>
      <c r="E100" s="18"/>
      <c r="F100" s="24">
        <f t="shared" si="31"/>
        <v>2970947.5</v>
      </c>
      <c r="G100" s="24">
        <f t="shared" si="31"/>
        <v>2994592.5</v>
      </c>
    </row>
    <row r="101" spans="1:7" ht="24" x14ac:dyDescent="0.2">
      <c r="A101" s="14" t="s">
        <v>121</v>
      </c>
      <c r="B101" s="49" t="s">
        <v>6</v>
      </c>
      <c r="C101" s="50" t="s">
        <v>46</v>
      </c>
      <c r="D101" s="50" t="s">
        <v>123</v>
      </c>
      <c r="E101" s="18"/>
      <c r="F101" s="24">
        <f>F102+F105+F108</f>
        <v>2970947.5</v>
      </c>
      <c r="G101" s="24">
        <f>G102+G105+G108</f>
        <v>2994592.5</v>
      </c>
    </row>
    <row r="102" spans="1:7" x14ac:dyDescent="0.2">
      <c r="A102" s="48" t="s">
        <v>140</v>
      </c>
      <c r="B102" s="49" t="s">
        <v>6</v>
      </c>
      <c r="C102" s="50" t="s">
        <v>46</v>
      </c>
      <c r="D102" s="50" t="s">
        <v>139</v>
      </c>
      <c r="E102" s="50"/>
      <c r="F102" s="24">
        <f t="shared" ref="F102:G103" si="32">F103</f>
        <v>2115936.5</v>
      </c>
      <c r="G102" s="24">
        <f t="shared" si="32"/>
        <v>2115936.5</v>
      </c>
    </row>
    <row r="103" spans="1:7" ht="48" x14ac:dyDescent="0.2">
      <c r="A103" s="6" t="s">
        <v>80</v>
      </c>
      <c r="B103" s="4" t="s">
        <v>6</v>
      </c>
      <c r="C103" s="5" t="s">
        <v>46</v>
      </c>
      <c r="D103" s="5" t="s">
        <v>139</v>
      </c>
      <c r="E103" s="18">
        <v>100</v>
      </c>
      <c r="F103" s="26">
        <f t="shared" si="32"/>
        <v>2115936.5</v>
      </c>
      <c r="G103" s="26">
        <f t="shared" si="32"/>
        <v>2115936.5</v>
      </c>
    </row>
    <row r="104" spans="1:7" ht="24" x14ac:dyDescent="0.2">
      <c r="A104" s="6" t="s">
        <v>87</v>
      </c>
      <c r="B104" s="4" t="s">
        <v>6</v>
      </c>
      <c r="C104" s="5" t="s">
        <v>46</v>
      </c>
      <c r="D104" s="5" t="s">
        <v>139</v>
      </c>
      <c r="E104" s="18">
        <v>120</v>
      </c>
      <c r="F104" s="27">
        <v>2115936.5</v>
      </c>
      <c r="G104" s="27">
        <v>2115936.5</v>
      </c>
    </row>
    <row r="105" spans="1:7" ht="24" x14ac:dyDescent="0.2">
      <c r="A105" s="48" t="s">
        <v>144</v>
      </c>
      <c r="B105" s="49" t="s">
        <v>6</v>
      </c>
      <c r="C105" s="50" t="s">
        <v>46</v>
      </c>
      <c r="D105" s="50" t="s">
        <v>145</v>
      </c>
      <c r="E105" s="50"/>
      <c r="F105" s="24">
        <f t="shared" ref="F105:G106" si="33">F106</f>
        <v>325000</v>
      </c>
      <c r="G105" s="24">
        <f t="shared" si="33"/>
        <v>335000</v>
      </c>
    </row>
    <row r="106" spans="1:7" ht="24" x14ac:dyDescent="0.2">
      <c r="A106" s="40" t="s">
        <v>61</v>
      </c>
      <c r="B106" s="4" t="s">
        <v>6</v>
      </c>
      <c r="C106" s="5" t="s">
        <v>46</v>
      </c>
      <c r="D106" s="5" t="s">
        <v>145</v>
      </c>
      <c r="E106" s="5" t="s">
        <v>53</v>
      </c>
      <c r="F106" s="26">
        <f t="shared" si="33"/>
        <v>325000</v>
      </c>
      <c r="G106" s="26">
        <f t="shared" si="33"/>
        <v>335000</v>
      </c>
    </row>
    <row r="107" spans="1:7" ht="24" x14ac:dyDescent="0.2">
      <c r="A107" s="40" t="s">
        <v>62</v>
      </c>
      <c r="B107" s="4" t="s">
        <v>6</v>
      </c>
      <c r="C107" s="5" t="s">
        <v>46</v>
      </c>
      <c r="D107" s="5" t="s">
        <v>145</v>
      </c>
      <c r="E107" s="5" t="s">
        <v>54</v>
      </c>
      <c r="F107" s="27">
        <v>325000</v>
      </c>
      <c r="G107" s="27">
        <v>335000</v>
      </c>
    </row>
    <row r="108" spans="1:7" ht="24" x14ac:dyDescent="0.2">
      <c r="A108" s="14" t="s">
        <v>83</v>
      </c>
      <c r="B108" s="49" t="s">
        <v>6</v>
      </c>
      <c r="C108" s="50" t="s">
        <v>46</v>
      </c>
      <c r="D108" s="50" t="s">
        <v>147</v>
      </c>
      <c r="E108" s="18"/>
      <c r="F108" s="24">
        <f t="shared" ref="F108:G108" si="34">F109+F111</f>
        <v>530011</v>
      </c>
      <c r="G108" s="24">
        <f t="shared" si="34"/>
        <v>543656</v>
      </c>
    </row>
    <row r="109" spans="1:7" ht="48" x14ac:dyDescent="0.2">
      <c r="A109" s="6" t="s">
        <v>80</v>
      </c>
      <c r="B109" s="4" t="s">
        <v>6</v>
      </c>
      <c r="C109" s="5" t="s">
        <v>46</v>
      </c>
      <c r="D109" s="5" t="s">
        <v>147</v>
      </c>
      <c r="E109" s="18">
        <v>100</v>
      </c>
      <c r="F109" s="26">
        <f t="shared" ref="F109:G109" si="35">F110</f>
        <v>289656</v>
      </c>
      <c r="G109" s="26">
        <f t="shared" si="35"/>
        <v>289656</v>
      </c>
    </row>
    <row r="110" spans="1:7" ht="24" x14ac:dyDescent="0.2">
      <c r="A110" s="6" t="s">
        <v>87</v>
      </c>
      <c r="B110" s="4" t="s">
        <v>6</v>
      </c>
      <c r="C110" s="5" t="s">
        <v>46</v>
      </c>
      <c r="D110" s="5" t="s">
        <v>147</v>
      </c>
      <c r="E110" s="18">
        <v>120</v>
      </c>
      <c r="F110" s="27">
        <v>289656</v>
      </c>
      <c r="G110" s="27">
        <v>289656</v>
      </c>
    </row>
    <row r="111" spans="1:7" ht="24" x14ac:dyDescent="0.2">
      <c r="A111" s="40" t="s">
        <v>61</v>
      </c>
      <c r="B111" s="4" t="s">
        <v>6</v>
      </c>
      <c r="C111" s="5" t="s">
        <v>46</v>
      </c>
      <c r="D111" s="5" t="s">
        <v>147</v>
      </c>
      <c r="E111" s="5" t="s">
        <v>53</v>
      </c>
      <c r="F111" s="26">
        <f t="shared" ref="F111:G111" si="36">F112</f>
        <v>240355</v>
      </c>
      <c r="G111" s="26">
        <f t="shared" si="36"/>
        <v>254000</v>
      </c>
    </row>
    <row r="112" spans="1:7" ht="24" x14ac:dyDescent="0.2">
      <c r="A112" s="40" t="s">
        <v>62</v>
      </c>
      <c r="B112" s="4" t="s">
        <v>6</v>
      </c>
      <c r="C112" s="5" t="s">
        <v>46</v>
      </c>
      <c r="D112" s="5" t="s">
        <v>147</v>
      </c>
      <c r="E112" s="5" t="s">
        <v>54</v>
      </c>
      <c r="F112" s="27">
        <v>240355</v>
      </c>
      <c r="G112" s="27">
        <v>254000</v>
      </c>
    </row>
    <row r="113" spans="1:7" x14ac:dyDescent="0.2">
      <c r="A113" s="16" t="s">
        <v>99</v>
      </c>
      <c r="B113" s="2" t="s">
        <v>6</v>
      </c>
      <c r="C113" s="3" t="s">
        <v>96</v>
      </c>
      <c r="D113" s="9"/>
      <c r="E113" s="53"/>
      <c r="F113" s="23">
        <f>F114+F120+F132</f>
        <v>17002000</v>
      </c>
      <c r="G113" s="23">
        <f>G114+G120+G132</f>
        <v>17591000</v>
      </c>
    </row>
    <row r="114" spans="1:7" x14ac:dyDescent="0.2">
      <c r="A114" s="35" t="s">
        <v>295</v>
      </c>
      <c r="B114" s="12" t="s">
        <v>6</v>
      </c>
      <c r="C114" s="13" t="s">
        <v>294</v>
      </c>
      <c r="D114" s="8"/>
      <c r="E114" s="52"/>
      <c r="F114" s="30">
        <f t="shared" ref="F114:G115" si="37">F115</f>
        <v>675000</v>
      </c>
      <c r="G114" s="30">
        <f t="shared" si="37"/>
        <v>729000</v>
      </c>
    </row>
    <row r="115" spans="1:7" ht="36" x14ac:dyDescent="0.2">
      <c r="A115" s="28" t="s">
        <v>70</v>
      </c>
      <c r="B115" s="49" t="s">
        <v>6</v>
      </c>
      <c r="C115" s="50" t="s">
        <v>294</v>
      </c>
      <c r="D115" s="49" t="s">
        <v>233</v>
      </c>
      <c r="E115" s="5"/>
      <c r="F115" s="24">
        <f t="shared" si="37"/>
        <v>675000</v>
      </c>
      <c r="G115" s="24">
        <f t="shared" si="37"/>
        <v>729000</v>
      </c>
    </row>
    <row r="116" spans="1:7" ht="36" x14ac:dyDescent="0.2">
      <c r="A116" s="47" t="s">
        <v>194</v>
      </c>
      <c r="B116" s="49" t="s">
        <v>6</v>
      </c>
      <c r="C116" s="50" t="s">
        <v>294</v>
      </c>
      <c r="D116" s="49" t="s">
        <v>233</v>
      </c>
      <c r="E116" s="5"/>
      <c r="F116" s="24">
        <f>F117</f>
        <v>675000</v>
      </c>
      <c r="G116" s="24">
        <f>G117</f>
        <v>729000</v>
      </c>
    </row>
    <row r="117" spans="1:7" ht="24" x14ac:dyDescent="0.2">
      <c r="A117" s="47" t="s">
        <v>207</v>
      </c>
      <c r="B117" s="49" t="s">
        <v>6</v>
      </c>
      <c r="C117" s="50" t="s">
        <v>294</v>
      </c>
      <c r="D117" s="49" t="s">
        <v>233</v>
      </c>
      <c r="E117" s="5"/>
      <c r="F117" s="24">
        <f t="shared" ref="F117:G118" si="38">F118</f>
        <v>675000</v>
      </c>
      <c r="G117" s="24">
        <f t="shared" si="38"/>
        <v>729000</v>
      </c>
    </row>
    <row r="118" spans="1:7" ht="24" x14ac:dyDescent="0.2">
      <c r="A118" s="40" t="s">
        <v>61</v>
      </c>
      <c r="B118" s="4" t="s">
        <v>6</v>
      </c>
      <c r="C118" s="5" t="s">
        <v>294</v>
      </c>
      <c r="D118" s="4" t="s">
        <v>233</v>
      </c>
      <c r="E118" s="5" t="s">
        <v>53</v>
      </c>
      <c r="F118" s="26">
        <f t="shared" si="38"/>
        <v>675000</v>
      </c>
      <c r="G118" s="26">
        <f t="shared" si="38"/>
        <v>729000</v>
      </c>
    </row>
    <row r="119" spans="1:7" ht="24" x14ac:dyDescent="0.2">
      <c r="A119" s="45" t="s">
        <v>62</v>
      </c>
      <c r="B119" s="4" t="s">
        <v>6</v>
      </c>
      <c r="C119" s="5" t="s">
        <v>294</v>
      </c>
      <c r="D119" s="4" t="s">
        <v>233</v>
      </c>
      <c r="E119" s="5" t="s">
        <v>54</v>
      </c>
      <c r="F119" s="27">
        <v>675000</v>
      </c>
      <c r="G119" s="27">
        <v>729000</v>
      </c>
    </row>
    <row r="120" spans="1:7" x14ac:dyDescent="0.2">
      <c r="A120" s="17" t="s">
        <v>102</v>
      </c>
      <c r="B120" s="12" t="s">
        <v>6</v>
      </c>
      <c r="C120" s="13" t="s">
        <v>100</v>
      </c>
      <c r="D120" s="8"/>
      <c r="E120" s="52"/>
      <c r="F120" s="30">
        <f t="shared" ref="F120:G121" si="39">F121</f>
        <v>16077000</v>
      </c>
      <c r="G120" s="30">
        <f t="shared" si="39"/>
        <v>16662000</v>
      </c>
    </row>
    <row r="121" spans="1:7" ht="36" x14ac:dyDescent="0.2">
      <c r="A121" s="28" t="s">
        <v>101</v>
      </c>
      <c r="B121" s="49" t="s">
        <v>6</v>
      </c>
      <c r="C121" s="50" t="s">
        <v>100</v>
      </c>
      <c r="D121" s="50" t="s">
        <v>148</v>
      </c>
      <c r="E121" s="5"/>
      <c r="F121" s="24">
        <f t="shared" si="39"/>
        <v>16077000</v>
      </c>
      <c r="G121" s="24">
        <f t="shared" si="39"/>
        <v>16662000</v>
      </c>
    </row>
    <row r="122" spans="1:7" ht="24" x14ac:dyDescent="0.2">
      <c r="A122" s="14" t="s">
        <v>150</v>
      </c>
      <c r="B122" s="49" t="s">
        <v>6</v>
      </c>
      <c r="C122" s="50" t="s">
        <v>100</v>
      </c>
      <c r="D122" s="50" t="s">
        <v>149</v>
      </c>
      <c r="E122" s="5"/>
      <c r="F122" s="24">
        <f>F123+F126+F129</f>
        <v>16077000</v>
      </c>
      <c r="G122" s="24">
        <f>G123+G126+G129</f>
        <v>16662000</v>
      </c>
    </row>
    <row r="123" spans="1:7" x14ac:dyDescent="0.2">
      <c r="A123" s="14" t="s">
        <v>103</v>
      </c>
      <c r="B123" s="49" t="s">
        <v>6</v>
      </c>
      <c r="C123" s="50" t="s">
        <v>100</v>
      </c>
      <c r="D123" s="50" t="s">
        <v>151</v>
      </c>
      <c r="E123" s="5"/>
      <c r="F123" s="24">
        <f t="shared" ref="F123:G124" si="40">F124</f>
        <v>14967000</v>
      </c>
      <c r="G123" s="24">
        <f t="shared" si="40"/>
        <v>15547000</v>
      </c>
    </row>
    <row r="124" spans="1:7" ht="24" x14ac:dyDescent="0.2">
      <c r="A124" s="40" t="s">
        <v>61</v>
      </c>
      <c r="B124" s="4" t="s">
        <v>6</v>
      </c>
      <c r="C124" s="5" t="s">
        <v>100</v>
      </c>
      <c r="D124" s="5" t="s">
        <v>151</v>
      </c>
      <c r="E124" s="5" t="s">
        <v>53</v>
      </c>
      <c r="F124" s="26">
        <f t="shared" si="40"/>
        <v>14967000</v>
      </c>
      <c r="G124" s="26">
        <f t="shared" si="40"/>
        <v>15547000</v>
      </c>
    </row>
    <row r="125" spans="1:7" ht="24" x14ac:dyDescent="0.2">
      <c r="A125" s="45" t="s">
        <v>62</v>
      </c>
      <c r="B125" s="4" t="s">
        <v>6</v>
      </c>
      <c r="C125" s="5" t="s">
        <v>100</v>
      </c>
      <c r="D125" s="5" t="s">
        <v>151</v>
      </c>
      <c r="E125" s="5" t="s">
        <v>54</v>
      </c>
      <c r="F125" s="27">
        <v>14967000</v>
      </c>
      <c r="G125" s="27">
        <v>15547000</v>
      </c>
    </row>
    <row r="126" spans="1:7" x14ac:dyDescent="0.2">
      <c r="A126" s="14" t="s">
        <v>152</v>
      </c>
      <c r="B126" s="49" t="s">
        <v>6</v>
      </c>
      <c r="C126" s="50" t="s">
        <v>100</v>
      </c>
      <c r="D126" s="50" t="s">
        <v>153</v>
      </c>
      <c r="E126" s="5"/>
      <c r="F126" s="24">
        <f t="shared" ref="F126:G127" si="41">F127</f>
        <v>1000000</v>
      </c>
      <c r="G126" s="24">
        <f t="shared" si="41"/>
        <v>1000000</v>
      </c>
    </row>
    <row r="127" spans="1:7" ht="24" x14ac:dyDescent="0.2">
      <c r="A127" s="40" t="s">
        <v>61</v>
      </c>
      <c r="B127" s="4" t="s">
        <v>6</v>
      </c>
      <c r="C127" s="5" t="s">
        <v>100</v>
      </c>
      <c r="D127" s="5" t="s">
        <v>153</v>
      </c>
      <c r="E127" s="5" t="s">
        <v>53</v>
      </c>
      <c r="F127" s="26">
        <f t="shared" si="41"/>
        <v>1000000</v>
      </c>
      <c r="G127" s="26">
        <f t="shared" si="41"/>
        <v>1000000</v>
      </c>
    </row>
    <row r="128" spans="1:7" ht="24" x14ac:dyDescent="0.2">
      <c r="A128" s="40" t="s">
        <v>62</v>
      </c>
      <c r="B128" s="4" t="s">
        <v>6</v>
      </c>
      <c r="C128" s="5" t="s">
        <v>100</v>
      </c>
      <c r="D128" s="5" t="s">
        <v>153</v>
      </c>
      <c r="E128" s="5" t="s">
        <v>54</v>
      </c>
      <c r="F128" s="27">
        <v>1000000</v>
      </c>
      <c r="G128" s="27">
        <v>1000000</v>
      </c>
    </row>
    <row r="129" spans="1:7" x14ac:dyDescent="0.2">
      <c r="A129" s="14" t="s">
        <v>104</v>
      </c>
      <c r="B129" s="49" t="s">
        <v>6</v>
      </c>
      <c r="C129" s="50" t="s">
        <v>100</v>
      </c>
      <c r="D129" s="50" t="s">
        <v>154</v>
      </c>
      <c r="E129" s="5"/>
      <c r="F129" s="24">
        <f t="shared" ref="F129:G130" si="42">F130</f>
        <v>110000</v>
      </c>
      <c r="G129" s="24">
        <f t="shared" si="42"/>
        <v>115000</v>
      </c>
    </row>
    <row r="130" spans="1:7" ht="24" x14ac:dyDescent="0.2">
      <c r="A130" s="40" t="s">
        <v>61</v>
      </c>
      <c r="B130" s="4" t="s">
        <v>6</v>
      </c>
      <c r="C130" s="5" t="s">
        <v>100</v>
      </c>
      <c r="D130" s="5" t="s">
        <v>154</v>
      </c>
      <c r="E130" s="5" t="s">
        <v>53</v>
      </c>
      <c r="F130" s="26">
        <f t="shared" si="42"/>
        <v>110000</v>
      </c>
      <c r="G130" s="26">
        <f t="shared" si="42"/>
        <v>115000</v>
      </c>
    </row>
    <row r="131" spans="1:7" ht="24" x14ac:dyDescent="0.2">
      <c r="A131" s="40" t="s">
        <v>62</v>
      </c>
      <c r="B131" s="4" t="s">
        <v>6</v>
      </c>
      <c r="C131" s="5" t="s">
        <v>100</v>
      </c>
      <c r="D131" s="5" t="s">
        <v>154</v>
      </c>
      <c r="E131" s="5" t="s">
        <v>54</v>
      </c>
      <c r="F131" s="27">
        <v>110000</v>
      </c>
      <c r="G131" s="27">
        <v>115000</v>
      </c>
    </row>
    <row r="132" spans="1:7" x14ac:dyDescent="0.2">
      <c r="A132" s="17" t="s">
        <v>98</v>
      </c>
      <c r="B132" s="12" t="s">
        <v>6</v>
      </c>
      <c r="C132" s="13" t="s">
        <v>97</v>
      </c>
      <c r="D132" s="8"/>
      <c r="E132" s="52"/>
      <c r="F132" s="30">
        <f t="shared" ref="F132:G133" si="43">F133</f>
        <v>250000</v>
      </c>
      <c r="G132" s="30">
        <f t="shared" si="43"/>
        <v>200000</v>
      </c>
    </row>
    <row r="133" spans="1:7" ht="36" x14ac:dyDescent="0.2">
      <c r="A133" s="28" t="s">
        <v>70</v>
      </c>
      <c r="B133" s="49" t="s">
        <v>6</v>
      </c>
      <c r="C133" s="50" t="s">
        <v>97</v>
      </c>
      <c r="D133" s="50" t="s">
        <v>135</v>
      </c>
      <c r="E133" s="18"/>
      <c r="F133" s="24">
        <f t="shared" si="43"/>
        <v>250000</v>
      </c>
      <c r="G133" s="24">
        <f t="shared" si="43"/>
        <v>200000</v>
      </c>
    </row>
    <row r="134" spans="1:7" ht="36" x14ac:dyDescent="0.2">
      <c r="A134" s="47" t="s">
        <v>194</v>
      </c>
      <c r="B134" s="49" t="s">
        <v>6</v>
      </c>
      <c r="C134" s="50" t="s">
        <v>97</v>
      </c>
      <c r="D134" s="50" t="s">
        <v>134</v>
      </c>
      <c r="E134" s="18"/>
      <c r="F134" s="24">
        <f>F135</f>
        <v>250000</v>
      </c>
      <c r="G134" s="24">
        <f>G135</f>
        <v>200000</v>
      </c>
    </row>
    <row r="135" spans="1:7" ht="24" x14ac:dyDescent="0.2">
      <c r="A135" s="48" t="s">
        <v>279</v>
      </c>
      <c r="B135" s="49" t="s">
        <v>6</v>
      </c>
      <c r="C135" s="50" t="s">
        <v>97</v>
      </c>
      <c r="D135" s="49" t="s">
        <v>280</v>
      </c>
      <c r="E135" s="49"/>
      <c r="F135" s="24">
        <f t="shared" ref="F135:G136" si="44">F136</f>
        <v>250000</v>
      </c>
      <c r="G135" s="24">
        <f t="shared" si="44"/>
        <v>200000</v>
      </c>
    </row>
    <row r="136" spans="1:7" ht="24" x14ac:dyDescent="0.2">
      <c r="A136" s="40" t="s">
        <v>61</v>
      </c>
      <c r="B136" s="4" t="s">
        <v>6</v>
      </c>
      <c r="C136" s="5" t="s">
        <v>97</v>
      </c>
      <c r="D136" s="4" t="s">
        <v>280</v>
      </c>
      <c r="E136" s="4" t="s">
        <v>53</v>
      </c>
      <c r="F136" s="26">
        <f t="shared" si="44"/>
        <v>250000</v>
      </c>
      <c r="G136" s="26">
        <f t="shared" si="44"/>
        <v>200000</v>
      </c>
    </row>
    <row r="137" spans="1:7" ht="24" x14ac:dyDescent="0.2">
      <c r="A137" s="40" t="s">
        <v>62</v>
      </c>
      <c r="B137" s="4" t="s">
        <v>6</v>
      </c>
      <c r="C137" s="5" t="s">
        <v>97</v>
      </c>
      <c r="D137" s="4" t="s">
        <v>280</v>
      </c>
      <c r="E137" s="4" t="s">
        <v>54</v>
      </c>
      <c r="F137" s="27">
        <v>250000</v>
      </c>
      <c r="G137" s="27">
        <v>200000</v>
      </c>
    </row>
    <row r="138" spans="1:7" x14ac:dyDescent="0.2">
      <c r="A138" s="16" t="s">
        <v>23</v>
      </c>
      <c r="B138" s="2" t="s">
        <v>6</v>
      </c>
      <c r="C138" s="3" t="s">
        <v>24</v>
      </c>
      <c r="D138" s="9"/>
      <c r="E138" s="53"/>
      <c r="F138" s="23">
        <f>F139+F159+F148</f>
        <v>32106876</v>
      </c>
      <c r="G138" s="23">
        <f>G139+G159+G148</f>
        <v>30697801.629999999</v>
      </c>
    </row>
    <row r="139" spans="1:7" x14ac:dyDescent="0.2">
      <c r="A139" s="17" t="s">
        <v>25</v>
      </c>
      <c r="B139" s="12" t="s">
        <v>6</v>
      </c>
      <c r="C139" s="13" t="s">
        <v>26</v>
      </c>
      <c r="D139" s="8"/>
      <c r="E139" s="52"/>
      <c r="F139" s="30">
        <f>F140</f>
        <v>429000</v>
      </c>
      <c r="G139" s="30">
        <f>G140</f>
        <v>429000</v>
      </c>
    </row>
    <row r="140" spans="1:7" ht="36" x14ac:dyDescent="0.2">
      <c r="A140" s="28" t="s">
        <v>70</v>
      </c>
      <c r="B140" s="49" t="s">
        <v>6</v>
      </c>
      <c r="C140" s="50" t="s">
        <v>26</v>
      </c>
      <c r="D140" s="50" t="s">
        <v>135</v>
      </c>
      <c r="E140" s="18"/>
      <c r="F140" s="24">
        <f t="shared" ref="F140:G140" si="45">F141</f>
        <v>429000</v>
      </c>
      <c r="G140" s="24">
        <f t="shared" si="45"/>
        <v>429000</v>
      </c>
    </row>
    <row r="141" spans="1:7" ht="36" x14ac:dyDescent="0.2">
      <c r="A141" s="47" t="s">
        <v>169</v>
      </c>
      <c r="B141" s="49" t="s">
        <v>6</v>
      </c>
      <c r="C141" s="50" t="s">
        <v>26</v>
      </c>
      <c r="D141" s="50" t="s">
        <v>134</v>
      </c>
      <c r="E141" s="18"/>
      <c r="F141" s="24">
        <f>F145+F142</f>
        <v>429000</v>
      </c>
      <c r="G141" s="24">
        <f>G145+G142</f>
        <v>429000</v>
      </c>
    </row>
    <row r="142" spans="1:7" ht="24" x14ac:dyDescent="0.2">
      <c r="A142" s="47" t="s">
        <v>207</v>
      </c>
      <c r="B142" s="49" t="s">
        <v>6</v>
      </c>
      <c r="C142" s="50" t="s">
        <v>26</v>
      </c>
      <c r="D142" s="50" t="s">
        <v>233</v>
      </c>
      <c r="E142" s="18"/>
      <c r="F142" s="24">
        <f t="shared" ref="F142:G143" si="46">F143</f>
        <v>151000</v>
      </c>
      <c r="G142" s="24">
        <f t="shared" si="46"/>
        <v>151000</v>
      </c>
    </row>
    <row r="143" spans="1:7" ht="24" x14ac:dyDescent="0.2">
      <c r="A143" s="40" t="s">
        <v>61</v>
      </c>
      <c r="B143" s="4" t="s">
        <v>6</v>
      </c>
      <c r="C143" s="5" t="s">
        <v>26</v>
      </c>
      <c r="D143" s="5" t="s">
        <v>233</v>
      </c>
      <c r="E143" s="18">
        <v>200</v>
      </c>
      <c r="F143" s="26">
        <f t="shared" si="46"/>
        <v>151000</v>
      </c>
      <c r="G143" s="26">
        <f t="shared" si="46"/>
        <v>151000</v>
      </c>
    </row>
    <row r="144" spans="1:7" ht="24" x14ac:dyDescent="0.2">
      <c r="A144" s="40" t="s">
        <v>62</v>
      </c>
      <c r="B144" s="4" t="s">
        <v>6</v>
      </c>
      <c r="C144" s="5" t="s">
        <v>26</v>
      </c>
      <c r="D144" s="5" t="s">
        <v>233</v>
      </c>
      <c r="E144" s="18">
        <v>240</v>
      </c>
      <c r="F144" s="27">
        <v>151000</v>
      </c>
      <c r="G144" s="27">
        <v>151000</v>
      </c>
    </row>
    <row r="145" spans="1:7" ht="60" x14ac:dyDescent="0.2">
      <c r="A145" s="47" t="s">
        <v>213</v>
      </c>
      <c r="B145" s="49" t="s">
        <v>6</v>
      </c>
      <c r="C145" s="50" t="s">
        <v>26</v>
      </c>
      <c r="D145" s="50" t="s">
        <v>232</v>
      </c>
      <c r="E145" s="18"/>
      <c r="F145" s="24">
        <f t="shared" ref="F145:G146" si="47">F146</f>
        <v>278000</v>
      </c>
      <c r="G145" s="24">
        <f t="shared" si="47"/>
        <v>278000</v>
      </c>
    </row>
    <row r="146" spans="1:7" ht="24" x14ac:dyDescent="0.2">
      <c r="A146" s="40" t="s">
        <v>61</v>
      </c>
      <c r="B146" s="4" t="s">
        <v>6</v>
      </c>
      <c r="C146" s="5" t="s">
        <v>26</v>
      </c>
      <c r="D146" s="5" t="s">
        <v>232</v>
      </c>
      <c r="E146" s="18">
        <v>200</v>
      </c>
      <c r="F146" s="26">
        <f t="shared" si="47"/>
        <v>278000</v>
      </c>
      <c r="G146" s="26">
        <f t="shared" si="47"/>
        <v>278000</v>
      </c>
    </row>
    <row r="147" spans="1:7" ht="24" x14ac:dyDescent="0.2">
      <c r="A147" s="40" t="s">
        <v>62</v>
      </c>
      <c r="B147" s="4" t="s">
        <v>6</v>
      </c>
      <c r="C147" s="5" t="s">
        <v>26</v>
      </c>
      <c r="D147" s="5" t="s">
        <v>232</v>
      </c>
      <c r="E147" s="18">
        <v>240</v>
      </c>
      <c r="F147" s="27">
        <v>278000</v>
      </c>
      <c r="G147" s="27">
        <v>278000</v>
      </c>
    </row>
    <row r="148" spans="1:7" x14ac:dyDescent="0.2">
      <c r="A148" s="34" t="s">
        <v>94</v>
      </c>
      <c r="B148" s="12" t="s">
        <v>6</v>
      </c>
      <c r="C148" s="13" t="s">
        <v>27</v>
      </c>
      <c r="D148" s="8"/>
      <c r="E148" s="52"/>
      <c r="F148" s="30">
        <f>F149+F154</f>
        <v>300000</v>
      </c>
      <c r="G148" s="30">
        <f>G149+G154</f>
        <v>310000</v>
      </c>
    </row>
    <row r="149" spans="1:7" ht="60" x14ac:dyDescent="0.2">
      <c r="A149" s="28" t="s">
        <v>156</v>
      </c>
      <c r="B149" s="49" t="s">
        <v>6</v>
      </c>
      <c r="C149" s="50" t="s">
        <v>27</v>
      </c>
      <c r="D149" s="50" t="s">
        <v>157</v>
      </c>
      <c r="E149" s="18"/>
      <c r="F149" s="24">
        <f t="shared" ref="F149:G149" si="48">F150</f>
        <v>100000</v>
      </c>
      <c r="G149" s="24">
        <f t="shared" si="48"/>
        <v>100000</v>
      </c>
    </row>
    <row r="150" spans="1:7" ht="24" x14ac:dyDescent="0.2">
      <c r="A150" s="48" t="s">
        <v>158</v>
      </c>
      <c r="B150" s="49" t="s">
        <v>6</v>
      </c>
      <c r="C150" s="50" t="s">
        <v>27</v>
      </c>
      <c r="D150" s="50" t="s">
        <v>159</v>
      </c>
      <c r="E150" s="18"/>
      <c r="F150" s="24">
        <f>+F151</f>
        <v>100000</v>
      </c>
      <c r="G150" s="24">
        <f>+G151</f>
        <v>100000</v>
      </c>
    </row>
    <row r="151" spans="1:7" ht="24" x14ac:dyDescent="0.2">
      <c r="A151" s="47" t="s">
        <v>328</v>
      </c>
      <c r="B151" s="49" t="s">
        <v>6</v>
      </c>
      <c r="C151" s="50" t="s">
        <v>27</v>
      </c>
      <c r="D151" s="50" t="s">
        <v>239</v>
      </c>
      <c r="E151" s="37"/>
      <c r="F151" s="24">
        <f t="shared" ref="F151:G152" si="49">F152</f>
        <v>100000</v>
      </c>
      <c r="G151" s="24">
        <f t="shared" si="49"/>
        <v>100000</v>
      </c>
    </row>
    <row r="152" spans="1:7" ht="24" x14ac:dyDescent="0.2">
      <c r="A152" s="6" t="s">
        <v>61</v>
      </c>
      <c r="B152" s="4" t="s">
        <v>6</v>
      </c>
      <c r="C152" s="5" t="s">
        <v>27</v>
      </c>
      <c r="D152" s="5" t="s">
        <v>329</v>
      </c>
      <c r="E152" s="18">
        <v>200</v>
      </c>
      <c r="F152" s="26">
        <f t="shared" si="49"/>
        <v>100000</v>
      </c>
      <c r="G152" s="26">
        <f t="shared" si="49"/>
        <v>100000</v>
      </c>
    </row>
    <row r="153" spans="1:7" ht="24" x14ac:dyDescent="0.2">
      <c r="A153" s="6" t="s">
        <v>62</v>
      </c>
      <c r="B153" s="4" t="s">
        <v>6</v>
      </c>
      <c r="C153" s="5" t="s">
        <v>27</v>
      </c>
      <c r="D153" s="5" t="s">
        <v>329</v>
      </c>
      <c r="E153" s="18">
        <v>240</v>
      </c>
      <c r="F153" s="27">
        <v>100000</v>
      </c>
      <c r="G153" s="27">
        <v>100000</v>
      </c>
    </row>
    <row r="154" spans="1:7" ht="36" x14ac:dyDescent="0.2">
      <c r="A154" s="28" t="s">
        <v>70</v>
      </c>
      <c r="B154" s="49" t="s">
        <v>6</v>
      </c>
      <c r="C154" s="50" t="s">
        <v>27</v>
      </c>
      <c r="D154" s="50" t="s">
        <v>135</v>
      </c>
      <c r="E154" s="18"/>
      <c r="F154" s="24">
        <f t="shared" ref="F154:G156" si="50">F155</f>
        <v>200000</v>
      </c>
      <c r="G154" s="24">
        <f t="shared" si="50"/>
        <v>210000</v>
      </c>
    </row>
    <row r="155" spans="1:7" ht="36" x14ac:dyDescent="0.2">
      <c r="A155" s="47" t="s">
        <v>169</v>
      </c>
      <c r="B155" s="49" t="s">
        <v>6</v>
      </c>
      <c r="C155" s="50" t="s">
        <v>27</v>
      </c>
      <c r="D155" s="50" t="s">
        <v>134</v>
      </c>
      <c r="E155" s="18"/>
      <c r="F155" s="24">
        <f t="shared" si="50"/>
        <v>200000</v>
      </c>
      <c r="G155" s="24">
        <f t="shared" si="50"/>
        <v>210000</v>
      </c>
    </row>
    <row r="156" spans="1:7" ht="24" x14ac:dyDescent="0.2">
      <c r="A156" s="47" t="s">
        <v>207</v>
      </c>
      <c r="B156" s="49" t="s">
        <v>6</v>
      </c>
      <c r="C156" s="50" t="s">
        <v>27</v>
      </c>
      <c r="D156" s="50" t="s">
        <v>233</v>
      </c>
      <c r="E156" s="37"/>
      <c r="F156" s="24">
        <f t="shared" si="50"/>
        <v>200000</v>
      </c>
      <c r="G156" s="24">
        <f t="shared" si="50"/>
        <v>210000</v>
      </c>
    </row>
    <row r="157" spans="1:7" ht="24" x14ac:dyDescent="0.2">
      <c r="A157" s="40" t="s">
        <v>61</v>
      </c>
      <c r="B157" s="4" t="s">
        <v>6</v>
      </c>
      <c r="C157" s="5" t="s">
        <v>27</v>
      </c>
      <c r="D157" s="5" t="s">
        <v>233</v>
      </c>
      <c r="E157" s="18">
        <v>200</v>
      </c>
      <c r="F157" s="26">
        <f t="shared" ref="F157:G157" si="51">F158</f>
        <v>200000</v>
      </c>
      <c r="G157" s="26">
        <f t="shared" si="51"/>
        <v>210000</v>
      </c>
    </row>
    <row r="158" spans="1:7" ht="24" x14ac:dyDescent="0.2">
      <c r="A158" s="40" t="s">
        <v>62</v>
      </c>
      <c r="B158" s="4" t="s">
        <v>6</v>
      </c>
      <c r="C158" s="5" t="s">
        <v>27</v>
      </c>
      <c r="D158" s="5" t="s">
        <v>233</v>
      </c>
      <c r="E158" s="18">
        <v>240</v>
      </c>
      <c r="F158" s="27">
        <v>200000</v>
      </c>
      <c r="G158" s="27">
        <v>210000</v>
      </c>
    </row>
    <row r="159" spans="1:7" x14ac:dyDescent="0.2">
      <c r="A159" s="34" t="s">
        <v>28</v>
      </c>
      <c r="B159" s="12" t="s">
        <v>6</v>
      </c>
      <c r="C159" s="13" t="s">
        <v>29</v>
      </c>
      <c r="D159" s="8"/>
      <c r="E159" s="52"/>
      <c r="F159" s="30">
        <f>F160+F180</f>
        <v>31377876</v>
      </c>
      <c r="G159" s="30">
        <f>G160+G180</f>
        <v>29958801.629999999</v>
      </c>
    </row>
    <row r="160" spans="1:7" ht="36" x14ac:dyDescent="0.2">
      <c r="A160" s="28" t="s">
        <v>67</v>
      </c>
      <c r="B160" s="49" t="s">
        <v>6</v>
      </c>
      <c r="C160" s="50" t="s">
        <v>29</v>
      </c>
      <c r="D160" s="50" t="s">
        <v>146</v>
      </c>
      <c r="E160" s="18"/>
      <c r="F160" s="24">
        <f t="shared" ref="F160:G160" si="52">F161</f>
        <v>28443000</v>
      </c>
      <c r="G160" s="24">
        <f t="shared" si="52"/>
        <v>27133000</v>
      </c>
    </row>
    <row r="161" spans="1:7" ht="24" x14ac:dyDescent="0.2">
      <c r="A161" s="99" t="s">
        <v>195</v>
      </c>
      <c r="B161" s="49" t="s">
        <v>6</v>
      </c>
      <c r="C161" s="50" t="s">
        <v>29</v>
      </c>
      <c r="D161" s="50" t="s">
        <v>164</v>
      </c>
      <c r="E161" s="18"/>
      <c r="F161" s="24">
        <f>F162+F165+F168+F171+F177+F174</f>
        <v>28443000</v>
      </c>
      <c r="G161" s="24">
        <f>G162+G165+G168+G171+G177+G174</f>
        <v>27133000</v>
      </c>
    </row>
    <row r="162" spans="1:7" x14ac:dyDescent="0.2">
      <c r="A162" s="47" t="s">
        <v>68</v>
      </c>
      <c r="B162" s="49" t="s">
        <v>6</v>
      </c>
      <c r="C162" s="50" t="s">
        <v>29</v>
      </c>
      <c r="D162" s="50" t="s">
        <v>165</v>
      </c>
      <c r="E162" s="37"/>
      <c r="F162" s="24">
        <f>F163</f>
        <v>7200000</v>
      </c>
      <c r="G162" s="24">
        <f>G163</f>
        <v>6520000</v>
      </c>
    </row>
    <row r="163" spans="1:7" ht="24" x14ac:dyDescent="0.2">
      <c r="A163" s="40" t="s">
        <v>61</v>
      </c>
      <c r="B163" s="4" t="s">
        <v>6</v>
      </c>
      <c r="C163" s="5" t="s">
        <v>29</v>
      </c>
      <c r="D163" s="5" t="s">
        <v>165</v>
      </c>
      <c r="E163" s="18">
        <v>200</v>
      </c>
      <c r="F163" s="26">
        <f t="shared" ref="F163:G163" si="53">F164</f>
        <v>7200000</v>
      </c>
      <c r="G163" s="26">
        <f t="shared" si="53"/>
        <v>6520000</v>
      </c>
    </row>
    <row r="164" spans="1:7" ht="24" x14ac:dyDescent="0.2">
      <c r="A164" s="40" t="s">
        <v>62</v>
      </c>
      <c r="B164" s="4" t="s">
        <v>6</v>
      </c>
      <c r="C164" s="5" t="s">
        <v>29</v>
      </c>
      <c r="D164" s="5" t="s">
        <v>165</v>
      </c>
      <c r="E164" s="18">
        <v>240</v>
      </c>
      <c r="F164" s="27">
        <v>7200000</v>
      </c>
      <c r="G164" s="27">
        <v>6520000</v>
      </c>
    </row>
    <row r="165" spans="1:7" x14ac:dyDescent="0.2">
      <c r="A165" s="14" t="s">
        <v>105</v>
      </c>
      <c r="B165" s="49" t="s">
        <v>6</v>
      </c>
      <c r="C165" s="50" t="s">
        <v>29</v>
      </c>
      <c r="D165" s="50" t="s">
        <v>166</v>
      </c>
      <c r="E165" s="18"/>
      <c r="F165" s="24">
        <f t="shared" ref="F165:G166" si="54">F166</f>
        <v>12500000</v>
      </c>
      <c r="G165" s="24">
        <f t="shared" si="54"/>
        <v>12700000</v>
      </c>
    </row>
    <row r="166" spans="1:7" ht="24" x14ac:dyDescent="0.2">
      <c r="A166" s="40" t="s">
        <v>61</v>
      </c>
      <c r="B166" s="4" t="s">
        <v>6</v>
      </c>
      <c r="C166" s="5" t="s">
        <v>29</v>
      </c>
      <c r="D166" s="5" t="s">
        <v>166</v>
      </c>
      <c r="E166" s="18">
        <v>200</v>
      </c>
      <c r="F166" s="26">
        <f t="shared" si="54"/>
        <v>12500000</v>
      </c>
      <c r="G166" s="26">
        <f t="shared" si="54"/>
        <v>12700000</v>
      </c>
    </row>
    <row r="167" spans="1:7" ht="24" x14ac:dyDescent="0.2">
      <c r="A167" s="45" t="s">
        <v>62</v>
      </c>
      <c r="B167" s="4" t="s">
        <v>6</v>
      </c>
      <c r="C167" s="5" t="s">
        <v>29</v>
      </c>
      <c r="D167" s="5" t="s">
        <v>166</v>
      </c>
      <c r="E167" s="18">
        <v>240</v>
      </c>
      <c r="F167" s="27">
        <v>12500000</v>
      </c>
      <c r="G167" s="27">
        <v>12700000</v>
      </c>
    </row>
    <row r="168" spans="1:7" ht="24" x14ac:dyDescent="0.2">
      <c r="A168" s="14" t="s">
        <v>107</v>
      </c>
      <c r="B168" s="49" t="s">
        <v>6</v>
      </c>
      <c r="C168" s="50" t="s">
        <v>29</v>
      </c>
      <c r="D168" s="50" t="s">
        <v>192</v>
      </c>
      <c r="E168" s="37"/>
      <c r="F168" s="24">
        <f t="shared" ref="F168:G169" si="55">F169</f>
        <v>1400000</v>
      </c>
      <c r="G168" s="24">
        <f t="shared" si="55"/>
        <v>1450000</v>
      </c>
    </row>
    <row r="169" spans="1:7" ht="24" x14ac:dyDescent="0.2">
      <c r="A169" s="40" t="s">
        <v>61</v>
      </c>
      <c r="B169" s="4" t="s">
        <v>6</v>
      </c>
      <c r="C169" s="5" t="s">
        <v>29</v>
      </c>
      <c r="D169" s="5" t="s">
        <v>192</v>
      </c>
      <c r="E169" s="18">
        <v>200</v>
      </c>
      <c r="F169" s="26">
        <f t="shared" si="55"/>
        <v>1400000</v>
      </c>
      <c r="G169" s="26">
        <f t="shared" si="55"/>
        <v>1450000</v>
      </c>
    </row>
    <row r="170" spans="1:7" ht="24" x14ac:dyDescent="0.2">
      <c r="A170" s="40" t="s">
        <v>62</v>
      </c>
      <c r="B170" s="4" t="s">
        <v>6</v>
      </c>
      <c r="C170" s="5" t="s">
        <v>29</v>
      </c>
      <c r="D170" s="5" t="s">
        <v>192</v>
      </c>
      <c r="E170" s="18">
        <v>240</v>
      </c>
      <c r="F170" s="27">
        <v>1400000</v>
      </c>
      <c r="G170" s="27">
        <v>1450000</v>
      </c>
    </row>
    <row r="171" spans="1:7" x14ac:dyDescent="0.2">
      <c r="A171" s="14" t="s">
        <v>69</v>
      </c>
      <c r="B171" s="49" t="s">
        <v>6</v>
      </c>
      <c r="C171" s="50" t="s">
        <v>29</v>
      </c>
      <c r="D171" s="50" t="s">
        <v>167</v>
      </c>
      <c r="E171" s="18"/>
      <c r="F171" s="24">
        <f t="shared" ref="F171:G172" si="56">F172</f>
        <v>1163000</v>
      </c>
      <c r="G171" s="24">
        <f t="shared" si="56"/>
        <v>1163000</v>
      </c>
    </row>
    <row r="172" spans="1:7" ht="24" x14ac:dyDescent="0.2">
      <c r="A172" s="40" t="s">
        <v>61</v>
      </c>
      <c r="B172" s="4" t="s">
        <v>6</v>
      </c>
      <c r="C172" s="5" t="s">
        <v>29</v>
      </c>
      <c r="D172" s="5" t="s">
        <v>167</v>
      </c>
      <c r="E172" s="18">
        <v>200</v>
      </c>
      <c r="F172" s="26">
        <f t="shared" si="56"/>
        <v>1163000</v>
      </c>
      <c r="G172" s="26">
        <f t="shared" si="56"/>
        <v>1163000</v>
      </c>
    </row>
    <row r="173" spans="1:7" ht="24" x14ac:dyDescent="0.2">
      <c r="A173" s="40" t="s">
        <v>62</v>
      </c>
      <c r="B173" s="4" t="s">
        <v>6</v>
      </c>
      <c r="C173" s="5" t="s">
        <v>29</v>
      </c>
      <c r="D173" s="5" t="s">
        <v>167</v>
      </c>
      <c r="E173" s="18">
        <v>240</v>
      </c>
      <c r="F173" s="27">
        <v>1163000</v>
      </c>
      <c r="G173" s="27">
        <v>1163000</v>
      </c>
    </row>
    <row r="174" spans="1:7" x14ac:dyDescent="0.2">
      <c r="A174" s="14" t="s">
        <v>235</v>
      </c>
      <c r="B174" s="50" t="s">
        <v>6</v>
      </c>
      <c r="C174" s="50" t="s">
        <v>29</v>
      </c>
      <c r="D174" s="50" t="s">
        <v>234</v>
      </c>
      <c r="E174" s="37"/>
      <c r="F174" s="24">
        <f t="shared" ref="F174:G175" si="57">F175</f>
        <v>3000000</v>
      </c>
      <c r="G174" s="24">
        <f t="shared" si="57"/>
        <v>2100000</v>
      </c>
    </row>
    <row r="175" spans="1:7" ht="24" x14ac:dyDescent="0.2">
      <c r="A175" s="40" t="s">
        <v>61</v>
      </c>
      <c r="B175" s="4" t="s">
        <v>6</v>
      </c>
      <c r="C175" s="5" t="s">
        <v>29</v>
      </c>
      <c r="D175" s="5" t="s">
        <v>234</v>
      </c>
      <c r="E175" s="18">
        <v>200</v>
      </c>
      <c r="F175" s="26">
        <f t="shared" si="57"/>
        <v>3000000</v>
      </c>
      <c r="G175" s="26">
        <f t="shared" si="57"/>
        <v>2100000</v>
      </c>
    </row>
    <row r="176" spans="1:7" ht="24" x14ac:dyDescent="0.2">
      <c r="A176" s="40" t="s">
        <v>62</v>
      </c>
      <c r="B176" s="4" t="s">
        <v>6</v>
      </c>
      <c r="C176" s="5" t="s">
        <v>29</v>
      </c>
      <c r="D176" s="5" t="s">
        <v>234</v>
      </c>
      <c r="E176" s="18">
        <v>240</v>
      </c>
      <c r="F176" s="27">
        <v>3000000</v>
      </c>
      <c r="G176" s="27">
        <v>2100000</v>
      </c>
    </row>
    <row r="177" spans="1:7" x14ac:dyDescent="0.2">
      <c r="A177" s="14" t="s">
        <v>108</v>
      </c>
      <c r="B177" s="49" t="s">
        <v>6</v>
      </c>
      <c r="C177" s="50" t="s">
        <v>29</v>
      </c>
      <c r="D177" s="50" t="s">
        <v>168</v>
      </c>
      <c r="E177" s="18"/>
      <c r="F177" s="24">
        <f t="shared" ref="F177:G178" si="58">F178</f>
        <v>3180000</v>
      </c>
      <c r="G177" s="24">
        <f t="shared" si="58"/>
        <v>3200000</v>
      </c>
    </row>
    <row r="178" spans="1:7" ht="24" x14ac:dyDescent="0.2">
      <c r="A178" s="40" t="s">
        <v>61</v>
      </c>
      <c r="B178" s="4" t="s">
        <v>6</v>
      </c>
      <c r="C178" s="5" t="s">
        <v>29</v>
      </c>
      <c r="D178" s="5" t="s">
        <v>168</v>
      </c>
      <c r="E178" s="18">
        <v>200</v>
      </c>
      <c r="F178" s="26">
        <f t="shared" si="58"/>
        <v>3180000</v>
      </c>
      <c r="G178" s="26">
        <f t="shared" si="58"/>
        <v>3200000</v>
      </c>
    </row>
    <row r="179" spans="1:7" ht="24" x14ac:dyDescent="0.2">
      <c r="A179" s="40" t="s">
        <v>62</v>
      </c>
      <c r="B179" s="4" t="s">
        <v>6</v>
      </c>
      <c r="C179" s="5" t="s">
        <v>29</v>
      </c>
      <c r="D179" s="5" t="s">
        <v>168</v>
      </c>
      <c r="E179" s="18">
        <v>240</v>
      </c>
      <c r="F179" s="27">
        <v>3180000</v>
      </c>
      <c r="G179" s="27">
        <v>3200000</v>
      </c>
    </row>
    <row r="180" spans="1:7" ht="36" x14ac:dyDescent="0.2">
      <c r="A180" s="28" t="s">
        <v>288</v>
      </c>
      <c r="B180" s="49" t="s">
        <v>6</v>
      </c>
      <c r="C180" s="50" t="s">
        <v>29</v>
      </c>
      <c r="D180" s="50" t="s">
        <v>273</v>
      </c>
      <c r="E180" s="37"/>
      <c r="F180" s="24">
        <f>F181+F185</f>
        <v>2934876</v>
      </c>
      <c r="G180" s="24">
        <f>G181+G185</f>
        <v>2825801.63</v>
      </c>
    </row>
    <row r="181" spans="1:7" ht="24" x14ac:dyDescent="0.2">
      <c r="A181" s="48" t="s">
        <v>281</v>
      </c>
      <c r="B181" s="49" t="s">
        <v>6</v>
      </c>
      <c r="C181" s="50" t="s">
        <v>29</v>
      </c>
      <c r="D181" s="50" t="s">
        <v>274</v>
      </c>
      <c r="E181" s="37"/>
      <c r="F181" s="24">
        <f>F182</f>
        <v>200000</v>
      </c>
      <c r="G181" s="24">
        <f>G182</f>
        <v>200000</v>
      </c>
    </row>
    <row r="182" spans="1:7" x14ac:dyDescent="0.2">
      <c r="A182" s="48" t="s">
        <v>292</v>
      </c>
      <c r="B182" s="49" t="s">
        <v>6</v>
      </c>
      <c r="C182" s="50" t="s">
        <v>29</v>
      </c>
      <c r="D182" s="50" t="s">
        <v>293</v>
      </c>
      <c r="E182" s="37"/>
      <c r="F182" s="24">
        <f t="shared" ref="F182:G183" si="59">F183</f>
        <v>200000</v>
      </c>
      <c r="G182" s="24">
        <f t="shared" si="59"/>
        <v>200000</v>
      </c>
    </row>
    <row r="183" spans="1:7" ht="24" x14ac:dyDescent="0.2">
      <c r="A183" s="40" t="s">
        <v>61</v>
      </c>
      <c r="B183" s="4" t="s">
        <v>6</v>
      </c>
      <c r="C183" s="5" t="s">
        <v>29</v>
      </c>
      <c r="D183" s="5" t="s">
        <v>293</v>
      </c>
      <c r="E183" s="18">
        <v>200</v>
      </c>
      <c r="F183" s="26">
        <f t="shared" si="59"/>
        <v>200000</v>
      </c>
      <c r="G183" s="26">
        <f t="shared" si="59"/>
        <v>200000</v>
      </c>
    </row>
    <row r="184" spans="1:7" ht="24" x14ac:dyDescent="0.2">
      <c r="A184" s="40" t="s">
        <v>62</v>
      </c>
      <c r="B184" s="4" t="s">
        <v>6</v>
      </c>
      <c r="C184" s="5" t="s">
        <v>29</v>
      </c>
      <c r="D184" s="5" t="s">
        <v>293</v>
      </c>
      <c r="E184" s="18">
        <v>240</v>
      </c>
      <c r="F184" s="27">
        <v>200000</v>
      </c>
      <c r="G184" s="27">
        <v>200000</v>
      </c>
    </row>
    <row r="185" spans="1:7" ht="24" x14ac:dyDescent="0.2">
      <c r="A185" s="48" t="s">
        <v>297</v>
      </c>
      <c r="B185" s="103" t="s">
        <v>6</v>
      </c>
      <c r="C185" s="51" t="s">
        <v>29</v>
      </c>
      <c r="D185" s="51" t="s">
        <v>298</v>
      </c>
      <c r="E185" s="37"/>
      <c r="F185" s="24">
        <f>F186</f>
        <v>2734876</v>
      </c>
      <c r="G185" s="24">
        <f>G186</f>
        <v>2625801.63</v>
      </c>
    </row>
    <row r="186" spans="1:7" ht="24" x14ac:dyDescent="0.2">
      <c r="A186" s="57" t="s">
        <v>299</v>
      </c>
      <c r="B186" s="49" t="s">
        <v>6</v>
      </c>
      <c r="C186" s="50" t="s">
        <v>29</v>
      </c>
      <c r="D186" s="50" t="s">
        <v>309</v>
      </c>
      <c r="E186" s="37"/>
      <c r="F186" s="24">
        <f t="shared" ref="F186:G187" si="60">F187</f>
        <v>2734876</v>
      </c>
      <c r="G186" s="24">
        <f t="shared" si="60"/>
        <v>2625801.63</v>
      </c>
    </row>
    <row r="187" spans="1:7" ht="24" x14ac:dyDescent="0.2">
      <c r="A187" s="40" t="s">
        <v>61</v>
      </c>
      <c r="B187" s="4" t="s">
        <v>6</v>
      </c>
      <c r="C187" s="5" t="s">
        <v>29</v>
      </c>
      <c r="D187" s="5" t="s">
        <v>309</v>
      </c>
      <c r="E187" s="18">
        <v>200</v>
      </c>
      <c r="F187" s="26">
        <f t="shared" si="60"/>
        <v>2734876</v>
      </c>
      <c r="G187" s="26">
        <f t="shared" si="60"/>
        <v>2625801.63</v>
      </c>
    </row>
    <row r="188" spans="1:7" ht="24" x14ac:dyDescent="0.2">
      <c r="A188" s="40" t="s">
        <v>62</v>
      </c>
      <c r="B188" s="4" t="s">
        <v>6</v>
      </c>
      <c r="C188" s="5" t="s">
        <v>29</v>
      </c>
      <c r="D188" s="5" t="s">
        <v>309</v>
      </c>
      <c r="E188" s="18">
        <v>240</v>
      </c>
      <c r="F188" s="27">
        <v>2734876</v>
      </c>
      <c r="G188" s="27">
        <v>2625801.63</v>
      </c>
    </row>
    <row r="189" spans="1:7" x14ac:dyDescent="0.2">
      <c r="A189" s="16" t="s">
        <v>30</v>
      </c>
      <c r="B189" s="2" t="s">
        <v>6</v>
      </c>
      <c r="C189" s="3" t="s">
        <v>31</v>
      </c>
      <c r="D189" s="9"/>
      <c r="E189" s="9"/>
      <c r="F189" s="23">
        <f>F190</f>
        <v>139130</v>
      </c>
      <c r="G189" s="23">
        <f>G190</f>
        <v>139130</v>
      </c>
    </row>
    <row r="190" spans="1:7" x14ac:dyDescent="0.2">
      <c r="A190" s="35" t="s">
        <v>32</v>
      </c>
      <c r="B190" s="12" t="s">
        <v>6</v>
      </c>
      <c r="C190" s="13" t="s">
        <v>33</v>
      </c>
      <c r="D190" s="8"/>
      <c r="E190" s="8"/>
      <c r="F190" s="30">
        <f t="shared" ref="F190:G191" si="61">F191</f>
        <v>139130</v>
      </c>
      <c r="G190" s="30">
        <f t="shared" si="61"/>
        <v>139130</v>
      </c>
    </row>
    <row r="191" spans="1:7" ht="36" x14ac:dyDescent="0.2">
      <c r="A191" s="28" t="s">
        <v>289</v>
      </c>
      <c r="B191" s="49" t="s">
        <v>6</v>
      </c>
      <c r="C191" s="50" t="s">
        <v>33</v>
      </c>
      <c r="D191" s="50" t="s">
        <v>171</v>
      </c>
      <c r="E191" s="50"/>
      <c r="F191" s="24">
        <f t="shared" si="61"/>
        <v>139130</v>
      </c>
      <c r="G191" s="24">
        <f t="shared" si="61"/>
        <v>139130</v>
      </c>
    </row>
    <row r="192" spans="1:7" ht="24" x14ac:dyDescent="0.2">
      <c r="A192" s="47" t="s">
        <v>170</v>
      </c>
      <c r="B192" s="49" t="s">
        <v>6</v>
      </c>
      <c r="C192" s="50" t="s">
        <v>33</v>
      </c>
      <c r="D192" s="50" t="s">
        <v>172</v>
      </c>
      <c r="E192" s="50"/>
      <c r="F192" s="24">
        <f>F193</f>
        <v>139130</v>
      </c>
      <c r="G192" s="24">
        <f>G193</f>
        <v>139130</v>
      </c>
    </row>
    <row r="193" spans="1:7" x14ac:dyDescent="0.2">
      <c r="A193" s="47" t="s">
        <v>173</v>
      </c>
      <c r="B193" s="49" t="s">
        <v>6</v>
      </c>
      <c r="C193" s="50" t="s">
        <v>33</v>
      </c>
      <c r="D193" s="50" t="s">
        <v>208</v>
      </c>
      <c r="E193" s="50"/>
      <c r="F193" s="24">
        <f>F194</f>
        <v>139130</v>
      </c>
      <c r="G193" s="24">
        <f>G194</f>
        <v>139130</v>
      </c>
    </row>
    <row r="194" spans="1:7" ht="24" x14ac:dyDescent="0.2">
      <c r="A194" s="40" t="s">
        <v>61</v>
      </c>
      <c r="B194" s="4" t="s">
        <v>6</v>
      </c>
      <c r="C194" s="5" t="s">
        <v>33</v>
      </c>
      <c r="D194" s="5" t="s">
        <v>208</v>
      </c>
      <c r="E194" s="18">
        <v>200</v>
      </c>
      <c r="F194" s="26">
        <f t="shared" ref="F194:G194" si="62">F195</f>
        <v>139130</v>
      </c>
      <c r="G194" s="26">
        <f t="shared" si="62"/>
        <v>139130</v>
      </c>
    </row>
    <row r="195" spans="1:7" ht="24" x14ac:dyDescent="0.2">
      <c r="A195" s="40" t="s">
        <v>62</v>
      </c>
      <c r="B195" s="4" t="s">
        <v>6</v>
      </c>
      <c r="C195" s="5" t="s">
        <v>33</v>
      </c>
      <c r="D195" s="5" t="s">
        <v>208</v>
      </c>
      <c r="E195" s="18">
        <v>240</v>
      </c>
      <c r="F195" s="27">
        <v>139130</v>
      </c>
      <c r="G195" s="27">
        <v>139130</v>
      </c>
    </row>
    <row r="196" spans="1:7" x14ac:dyDescent="0.2">
      <c r="A196" s="1" t="s">
        <v>34</v>
      </c>
      <c r="B196" s="2" t="s">
        <v>6</v>
      </c>
      <c r="C196" s="3" t="s">
        <v>35</v>
      </c>
      <c r="D196" s="9"/>
      <c r="E196" s="9"/>
      <c r="F196" s="23">
        <f t="shared" ref="F196:G198" si="63">F197</f>
        <v>19144509</v>
      </c>
      <c r="G196" s="23">
        <f t="shared" si="63"/>
        <v>19952707</v>
      </c>
    </row>
    <row r="197" spans="1:7" x14ac:dyDescent="0.2">
      <c r="A197" s="35" t="s">
        <v>36</v>
      </c>
      <c r="B197" s="12" t="s">
        <v>6</v>
      </c>
      <c r="C197" s="13" t="s">
        <v>37</v>
      </c>
      <c r="D197" s="8"/>
      <c r="E197" s="8"/>
      <c r="F197" s="30">
        <f t="shared" si="63"/>
        <v>19144509</v>
      </c>
      <c r="G197" s="30">
        <f t="shared" si="63"/>
        <v>19952707</v>
      </c>
    </row>
    <row r="198" spans="1:7" ht="24" x14ac:dyDescent="0.2">
      <c r="A198" s="28" t="s">
        <v>175</v>
      </c>
      <c r="B198" s="49" t="s">
        <v>6</v>
      </c>
      <c r="C198" s="50" t="s">
        <v>37</v>
      </c>
      <c r="D198" s="50" t="s">
        <v>174</v>
      </c>
      <c r="E198" s="5"/>
      <c r="F198" s="24">
        <f t="shared" si="63"/>
        <v>19144509</v>
      </c>
      <c r="G198" s="24">
        <f t="shared" si="63"/>
        <v>19952707</v>
      </c>
    </row>
    <row r="199" spans="1:7" ht="24" x14ac:dyDescent="0.2">
      <c r="A199" s="47" t="s">
        <v>242</v>
      </c>
      <c r="B199" s="49" t="s">
        <v>6</v>
      </c>
      <c r="C199" s="50" t="s">
        <v>37</v>
      </c>
      <c r="D199" s="50" t="s">
        <v>240</v>
      </c>
      <c r="E199" s="5"/>
      <c r="F199" s="24">
        <f>F200+F205+F208</f>
        <v>19144509</v>
      </c>
      <c r="G199" s="24">
        <f>G200+G205+G208</f>
        <v>19952707</v>
      </c>
    </row>
    <row r="200" spans="1:7" ht="24" x14ac:dyDescent="0.2">
      <c r="A200" s="47" t="s">
        <v>76</v>
      </c>
      <c r="B200" s="49" t="s">
        <v>6</v>
      </c>
      <c r="C200" s="50" t="s">
        <v>37</v>
      </c>
      <c r="D200" s="50" t="s">
        <v>244</v>
      </c>
      <c r="E200" s="50"/>
      <c r="F200" s="24">
        <f>F201+F203</f>
        <v>18299509</v>
      </c>
      <c r="G200" s="24">
        <f>G201+G203</f>
        <v>19287707</v>
      </c>
    </row>
    <row r="201" spans="1:7" ht="48" x14ac:dyDescent="0.2">
      <c r="A201" s="6" t="s">
        <v>77</v>
      </c>
      <c r="B201" s="4" t="s">
        <v>6</v>
      </c>
      <c r="C201" s="5" t="s">
        <v>37</v>
      </c>
      <c r="D201" s="5" t="s">
        <v>244</v>
      </c>
      <c r="E201" s="5" t="s">
        <v>50</v>
      </c>
      <c r="F201" s="26">
        <f t="shared" ref="F201:G201" si="64">F202</f>
        <v>15494509</v>
      </c>
      <c r="G201" s="26">
        <f t="shared" si="64"/>
        <v>16377707</v>
      </c>
    </row>
    <row r="202" spans="1:7" x14ac:dyDescent="0.2">
      <c r="A202" s="6" t="s">
        <v>78</v>
      </c>
      <c r="B202" s="4" t="s">
        <v>6</v>
      </c>
      <c r="C202" s="5" t="s">
        <v>37</v>
      </c>
      <c r="D202" s="5" t="s">
        <v>244</v>
      </c>
      <c r="E202" s="5" t="s">
        <v>79</v>
      </c>
      <c r="F202" s="27">
        <v>15494509</v>
      </c>
      <c r="G202" s="27">
        <v>16377707</v>
      </c>
    </row>
    <row r="203" spans="1:7" ht="24" x14ac:dyDescent="0.2">
      <c r="A203" s="40" t="s">
        <v>61</v>
      </c>
      <c r="B203" s="4" t="s">
        <v>6</v>
      </c>
      <c r="C203" s="5" t="s">
        <v>37</v>
      </c>
      <c r="D203" s="5" t="s">
        <v>244</v>
      </c>
      <c r="E203" s="5" t="s">
        <v>53</v>
      </c>
      <c r="F203" s="26">
        <f t="shared" ref="F203:G203" si="65">F204</f>
        <v>2805000</v>
      </c>
      <c r="G203" s="26">
        <f t="shared" si="65"/>
        <v>2910000</v>
      </c>
    </row>
    <row r="204" spans="1:7" ht="24" x14ac:dyDescent="0.2">
      <c r="A204" s="40" t="s">
        <v>62</v>
      </c>
      <c r="B204" s="4" t="s">
        <v>6</v>
      </c>
      <c r="C204" s="5" t="s">
        <v>37</v>
      </c>
      <c r="D204" s="5" t="s">
        <v>244</v>
      </c>
      <c r="E204" s="5" t="s">
        <v>54</v>
      </c>
      <c r="F204" s="27">
        <v>2805000</v>
      </c>
      <c r="G204" s="27">
        <v>2910000</v>
      </c>
    </row>
    <row r="205" spans="1:7" x14ac:dyDescent="0.2">
      <c r="A205" s="47" t="s">
        <v>84</v>
      </c>
      <c r="B205" s="49" t="s">
        <v>6</v>
      </c>
      <c r="C205" s="50" t="s">
        <v>37</v>
      </c>
      <c r="D205" s="50" t="s">
        <v>241</v>
      </c>
      <c r="E205" s="5"/>
      <c r="F205" s="24">
        <f t="shared" ref="F205:G206" si="66">F206</f>
        <v>300000</v>
      </c>
      <c r="G205" s="24">
        <f t="shared" si="66"/>
        <v>150000</v>
      </c>
    </row>
    <row r="206" spans="1:7" ht="24" x14ac:dyDescent="0.2">
      <c r="A206" s="40" t="s">
        <v>61</v>
      </c>
      <c r="B206" s="4" t="s">
        <v>6</v>
      </c>
      <c r="C206" s="5" t="s">
        <v>37</v>
      </c>
      <c r="D206" s="5" t="s">
        <v>241</v>
      </c>
      <c r="E206" s="5" t="s">
        <v>53</v>
      </c>
      <c r="F206" s="26">
        <f t="shared" si="66"/>
        <v>300000</v>
      </c>
      <c r="G206" s="26">
        <f t="shared" si="66"/>
        <v>150000</v>
      </c>
    </row>
    <row r="207" spans="1:7" ht="24" x14ac:dyDescent="0.2">
      <c r="A207" s="40" t="s">
        <v>62</v>
      </c>
      <c r="B207" s="4" t="s">
        <v>6</v>
      </c>
      <c r="C207" s="5" t="s">
        <v>37</v>
      </c>
      <c r="D207" s="5" t="s">
        <v>241</v>
      </c>
      <c r="E207" s="5" t="s">
        <v>54</v>
      </c>
      <c r="F207" s="27">
        <v>300000</v>
      </c>
      <c r="G207" s="27">
        <v>150000</v>
      </c>
    </row>
    <row r="208" spans="1:7" ht="24" x14ac:dyDescent="0.2">
      <c r="A208" s="47" t="s">
        <v>85</v>
      </c>
      <c r="B208" s="49" t="s">
        <v>6</v>
      </c>
      <c r="C208" s="50" t="s">
        <v>37</v>
      </c>
      <c r="D208" s="50" t="s">
        <v>243</v>
      </c>
      <c r="E208" s="5"/>
      <c r="F208" s="24">
        <f>F209</f>
        <v>545000</v>
      </c>
      <c r="G208" s="24">
        <f>G209</f>
        <v>515000</v>
      </c>
    </row>
    <row r="209" spans="1:7" ht="24" x14ac:dyDescent="0.2">
      <c r="A209" s="40" t="s">
        <v>61</v>
      </c>
      <c r="B209" s="4" t="s">
        <v>6</v>
      </c>
      <c r="C209" s="5" t="s">
        <v>37</v>
      </c>
      <c r="D209" s="5" t="s">
        <v>243</v>
      </c>
      <c r="E209" s="5" t="s">
        <v>53</v>
      </c>
      <c r="F209" s="26">
        <f t="shared" ref="F209:G209" si="67">F210</f>
        <v>545000</v>
      </c>
      <c r="G209" s="26">
        <f t="shared" si="67"/>
        <v>515000</v>
      </c>
    </row>
    <row r="210" spans="1:7" ht="24" x14ac:dyDescent="0.2">
      <c r="A210" s="40" t="s">
        <v>62</v>
      </c>
      <c r="B210" s="4" t="s">
        <v>6</v>
      </c>
      <c r="C210" s="5" t="s">
        <v>37</v>
      </c>
      <c r="D210" s="5" t="s">
        <v>243</v>
      </c>
      <c r="E210" s="5" t="s">
        <v>54</v>
      </c>
      <c r="F210" s="27">
        <v>545000</v>
      </c>
      <c r="G210" s="27">
        <v>515000</v>
      </c>
    </row>
    <row r="211" spans="1:7" x14ac:dyDescent="0.2">
      <c r="A211" s="1" t="s">
        <v>38</v>
      </c>
      <c r="B211" s="2" t="s">
        <v>6</v>
      </c>
      <c r="C211" s="3" t="s">
        <v>39</v>
      </c>
      <c r="D211" s="9"/>
      <c r="E211" s="9"/>
      <c r="F211" s="23">
        <f>F212</f>
        <v>1092412.1600000001</v>
      </c>
      <c r="G211" s="23">
        <f>G212</f>
        <v>1096412.1600000001</v>
      </c>
    </row>
    <row r="212" spans="1:7" x14ac:dyDescent="0.2">
      <c r="A212" s="35" t="s">
        <v>271</v>
      </c>
      <c r="B212" s="12" t="s">
        <v>6</v>
      </c>
      <c r="C212" s="13" t="s">
        <v>272</v>
      </c>
      <c r="D212" s="13"/>
      <c r="E212" s="8"/>
      <c r="F212" s="30">
        <f>F213+F231</f>
        <v>1092412.1600000001</v>
      </c>
      <c r="G212" s="30">
        <f>G213+G231</f>
        <v>1096412.1600000001</v>
      </c>
    </row>
    <row r="213" spans="1:7" ht="24" x14ac:dyDescent="0.2">
      <c r="A213" s="28" t="s">
        <v>71</v>
      </c>
      <c r="B213" s="49" t="s">
        <v>6</v>
      </c>
      <c r="C213" s="50" t="s">
        <v>272</v>
      </c>
      <c r="D213" s="50" t="s">
        <v>177</v>
      </c>
      <c r="E213" s="5"/>
      <c r="F213" s="24">
        <f>F214+F226</f>
        <v>264800</v>
      </c>
      <c r="G213" s="24">
        <f>G214+G226</f>
        <v>268800</v>
      </c>
    </row>
    <row r="214" spans="1:7" ht="36" x14ac:dyDescent="0.2">
      <c r="A214" s="28" t="s">
        <v>176</v>
      </c>
      <c r="B214" s="49" t="s">
        <v>6</v>
      </c>
      <c r="C214" s="50" t="s">
        <v>272</v>
      </c>
      <c r="D214" s="50" t="s">
        <v>178</v>
      </c>
      <c r="E214" s="5"/>
      <c r="F214" s="24">
        <f t="shared" ref="F214:G214" si="68">+F215</f>
        <v>182000</v>
      </c>
      <c r="G214" s="24">
        <f t="shared" si="68"/>
        <v>186000</v>
      </c>
    </row>
    <row r="215" spans="1:7" ht="24" x14ac:dyDescent="0.2">
      <c r="A215" s="14" t="s">
        <v>184</v>
      </c>
      <c r="B215" s="49" t="s">
        <v>6</v>
      </c>
      <c r="C215" s="50" t="s">
        <v>272</v>
      </c>
      <c r="D215" s="50" t="s">
        <v>179</v>
      </c>
      <c r="E215" s="5"/>
      <c r="F215" s="24">
        <f t="shared" ref="F215:G215" si="69">F216+F221</f>
        <v>182000</v>
      </c>
      <c r="G215" s="24">
        <f t="shared" si="69"/>
        <v>186000</v>
      </c>
    </row>
    <row r="216" spans="1:7" ht="36" x14ac:dyDescent="0.2">
      <c r="A216" s="14" t="s">
        <v>245</v>
      </c>
      <c r="B216" s="49" t="s">
        <v>6</v>
      </c>
      <c r="C216" s="50" t="s">
        <v>272</v>
      </c>
      <c r="D216" s="50" t="s">
        <v>261</v>
      </c>
      <c r="E216" s="5"/>
      <c r="F216" s="24">
        <f t="shared" ref="F216:G216" si="70">F217+F219</f>
        <v>65000</v>
      </c>
      <c r="G216" s="24">
        <f t="shared" si="70"/>
        <v>67000</v>
      </c>
    </row>
    <row r="217" spans="1:7" ht="24" x14ac:dyDescent="0.2">
      <c r="A217" s="40" t="s">
        <v>61</v>
      </c>
      <c r="B217" s="4" t="s">
        <v>6</v>
      </c>
      <c r="C217" s="5" t="s">
        <v>272</v>
      </c>
      <c r="D217" s="5" t="s">
        <v>261</v>
      </c>
      <c r="E217" s="5" t="s">
        <v>53</v>
      </c>
      <c r="F217" s="26">
        <f t="shared" ref="F217:G217" si="71">F218</f>
        <v>45000</v>
      </c>
      <c r="G217" s="26">
        <f t="shared" si="71"/>
        <v>47000</v>
      </c>
    </row>
    <row r="218" spans="1:7" ht="24" x14ac:dyDescent="0.2">
      <c r="A218" s="40" t="s">
        <v>62</v>
      </c>
      <c r="B218" s="4" t="s">
        <v>6</v>
      </c>
      <c r="C218" s="5" t="s">
        <v>272</v>
      </c>
      <c r="D218" s="5" t="s">
        <v>261</v>
      </c>
      <c r="E218" s="5" t="s">
        <v>54</v>
      </c>
      <c r="F218" s="27">
        <v>45000</v>
      </c>
      <c r="G218" s="27">
        <v>47000</v>
      </c>
    </row>
    <row r="219" spans="1:7" x14ac:dyDescent="0.2">
      <c r="A219" s="45" t="s">
        <v>92</v>
      </c>
      <c r="B219" s="4" t="s">
        <v>6</v>
      </c>
      <c r="C219" s="5" t="s">
        <v>272</v>
      </c>
      <c r="D219" s="5" t="s">
        <v>261</v>
      </c>
      <c r="E219" s="5" t="s">
        <v>91</v>
      </c>
      <c r="F219" s="26">
        <f t="shared" ref="F219:G219" si="72">F220</f>
        <v>20000</v>
      </c>
      <c r="G219" s="26">
        <f t="shared" si="72"/>
        <v>20000</v>
      </c>
    </row>
    <row r="220" spans="1:7" x14ac:dyDescent="0.2">
      <c r="A220" s="45" t="s">
        <v>93</v>
      </c>
      <c r="B220" s="4" t="s">
        <v>6</v>
      </c>
      <c r="C220" s="5" t="s">
        <v>272</v>
      </c>
      <c r="D220" s="5" t="s">
        <v>261</v>
      </c>
      <c r="E220" s="5" t="s">
        <v>90</v>
      </c>
      <c r="F220" s="27">
        <v>20000</v>
      </c>
      <c r="G220" s="27">
        <v>20000</v>
      </c>
    </row>
    <row r="221" spans="1:7" ht="24" x14ac:dyDescent="0.2">
      <c r="A221" s="14" t="s">
        <v>185</v>
      </c>
      <c r="B221" s="49" t="s">
        <v>6</v>
      </c>
      <c r="C221" s="50" t="s">
        <v>272</v>
      </c>
      <c r="D221" s="50" t="s">
        <v>262</v>
      </c>
      <c r="E221" s="50"/>
      <c r="F221" s="24">
        <f>F222+F224</f>
        <v>117000</v>
      </c>
      <c r="G221" s="24">
        <f>G222+G224</f>
        <v>119000</v>
      </c>
    </row>
    <row r="222" spans="1:7" ht="24" x14ac:dyDescent="0.2">
      <c r="A222" s="40" t="s">
        <v>61</v>
      </c>
      <c r="B222" s="4" t="s">
        <v>6</v>
      </c>
      <c r="C222" s="5" t="s">
        <v>272</v>
      </c>
      <c r="D222" s="5" t="s">
        <v>262</v>
      </c>
      <c r="E222" s="5" t="s">
        <v>53</v>
      </c>
      <c r="F222" s="26">
        <f t="shared" ref="F222:G222" si="73">F223</f>
        <v>102000</v>
      </c>
      <c r="G222" s="26">
        <f t="shared" si="73"/>
        <v>104000</v>
      </c>
    </row>
    <row r="223" spans="1:7" ht="24" x14ac:dyDescent="0.2">
      <c r="A223" s="40" t="s">
        <v>62</v>
      </c>
      <c r="B223" s="4" t="s">
        <v>6</v>
      </c>
      <c r="C223" s="5" t="s">
        <v>272</v>
      </c>
      <c r="D223" s="5" t="s">
        <v>262</v>
      </c>
      <c r="E223" s="5" t="s">
        <v>54</v>
      </c>
      <c r="F223" s="27">
        <v>102000</v>
      </c>
      <c r="G223" s="27">
        <v>104000</v>
      </c>
    </row>
    <row r="224" spans="1:7" x14ac:dyDescent="0.2">
      <c r="A224" s="45" t="s">
        <v>92</v>
      </c>
      <c r="B224" s="4" t="s">
        <v>6</v>
      </c>
      <c r="C224" s="5" t="s">
        <v>272</v>
      </c>
      <c r="D224" s="5" t="s">
        <v>261</v>
      </c>
      <c r="E224" s="5" t="s">
        <v>91</v>
      </c>
      <c r="F224" s="26">
        <f t="shared" ref="F224:G224" si="74">F225</f>
        <v>15000</v>
      </c>
      <c r="G224" s="26">
        <f t="shared" si="74"/>
        <v>15000</v>
      </c>
    </row>
    <row r="225" spans="1:7" x14ac:dyDescent="0.2">
      <c r="A225" s="45" t="s">
        <v>93</v>
      </c>
      <c r="B225" s="4" t="s">
        <v>6</v>
      </c>
      <c r="C225" s="5" t="s">
        <v>272</v>
      </c>
      <c r="D225" s="5" t="s">
        <v>261</v>
      </c>
      <c r="E225" s="5" t="s">
        <v>90</v>
      </c>
      <c r="F225" s="27">
        <v>15000</v>
      </c>
      <c r="G225" s="27">
        <v>15000</v>
      </c>
    </row>
    <row r="226" spans="1:7" ht="24" x14ac:dyDescent="0.2">
      <c r="A226" s="28" t="s">
        <v>180</v>
      </c>
      <c r="B226" s="49" t="s">
        <v>6</v>
      </c>
      <c r="C226" s="50" t="s">
        <v>272</v>
      </c>
      <c r="D226" s="50" t="s">
        <v>181</v>
      </c>
      <c r="E226" s="5"/>
      <c r="F226" s="24">
        <f t="shared" ref="F226:G226" si="75">F227</f>
        <v>82800</v>
      </c>
      <c r="G226" s="24">
        <f t="shared" si="75"/>
        <v>82800</v>
      </c>
    </row>
    <row r="227" spans="1:7" ht="24" x14ac:dyDescent="0.2">
      <c r="A227" s="48" t="s">
        <v>182</v>
      </c>
      <c r="B227" s="49" t="s">
        <v>6</v>
      </c>
      <c r="C227" s="50" t="s">
        <v>272</v>
      </c>
      <c r="D227" s="50" t="s">
        <v>210</v>
      </c>
      <c r="E227" s="5"/>
      <c r="F227" s="24">
        <f>F228</f>
        <v>82800</v>
      </c>
      <c r="G227" s="24">
        <f>G228</f>
        <v>82800</v>
      </c>
    </row>
    <row r="228" spans="1:7" x14ac:dyDescent="0.2">
      <c r="A228" s="14" t="s">
        <v>183</v>
      </c>
      <c r="B228" s="49" t="s">
        <v>6</v>
      </c>
      <c r="C228" s="50" t="s">
        <v>272</v>
      </c>
      <c r="D228" s="50" t="s">
        <v>263</v>
      </c>
      <c r="E228" s="5"/>
      <c r="F228" s="24">
        <f>F229</f>
        <v>82800</v>
      </c>
      <c r="G228" s="24">
        <f>G229</f>
        <v>82800</v>
      </c>
    </row>
    <row r="229" spans="1:7" ht="24" x14ac:dyDescent="0.2">
      <c r="A229" s="40" t="s">
        <v>61</v>
      </c>
      <c r="B229" s="4" t="s">
        <v>6</v>
      </c>
      <c r="C229" s="5" t="s">
        <v>272</v>
      </c>
      <c r="D229" s="5" t="s">
        <v>263</v>
      </c>
      <c r="E229" s="5" t="s">
        <v>53</v>
      </c>
      <c r="F229" s="26">
        <f t="shared" ref="F229:G229" si="76">F230</f>
        <v>82800</v>
      </c>
      <c r="G229" s="26">
        <f t="shared" si="76"/>
        <v>82800</v>
      </c>
    </row>
    <row r="230" spans="1:7" ht="24" x14ac:dyDescent="0.2">
      <c r="A230" s="40" t="s">
        <v>62</v>
      </c>
      <c r="B230" s="4" t="s">
        <v>6</v>
      </c>
      <c r="C230" s="5" t="s">
        <v>272</v>
      </c>
      <c r="D230" s="5" t="s">
        <v>263</v>
      </c>
      <c r="E230" s="5" t="s">
        <v>54</v>
      </c>
      <c r="F230" s="27">
        <v>82800</v>
      </c>
      <c r="G230" s="27">
        <v>82800</v>
      </c>
    </row>
    <row r="231" spans="1:7" ht="36" x14ac:dyDescent="0.2">
      <c r="A231" s="28" t="s">
        <v>65</v>
      </c>
      <c r="B231" s="51" t="s">
        <v>6</v>
      </c>
      <c r="C231" s="50" t="s">
        <v>272</v>
      </c>
      <c r="D231" s="49" t="s">
        <v>125</v>
      </c>
      <c r="E231" s="4"/>
      <c r="F231" s="24">
        <f t="shared" ref="F231:G231" si="77">F232</f>
        <v>827612.16000000003</v>
      </c>
      <c r="G231" s="24">
        <f t="shared" si="77"/>
        <v>827612.16000000003</v>
      </c>
    </row>
    <row r="232" spans="1:7" ht="36" x14ac:dyDescent="0.2">
      <c r="A232" s="55" t="s">
        <v>124</v>
      </c>
      <c r="B232" s="51" t="s">
        <v>6</v>
      </c>
      <c r="C232" s="50" t="s">
        <v>272</v>
      </c>
      <c r="D232" s="49" t="s">
        <v>126</v>
      </c>
      <c r="E232" s="4"/>
      <c r="F232" s="24">
        <f>F233</f>
        <v>827612.16000000003</v>
      </c>
      <c r="G232" s="24">
        <f>G233</f>
        <v>827612.16000000003</v>
      </c>
    </row>
    <row r="233" spans="1:7" ht="24" x14ac:dyDescent="0.2">
      <c r="A233" s="55" t="s">
        <v>300</v>
      </c>
      <c r="B233" s="49" t="s">
        <v>6</v>
      </c>
      <c r="C233" s="50" t="s">
        <v>272</v>
      </c>
      <c r="D233" s="49" t="s">
        <v>301</v>
      </c>
      <c r="E233" s="49"/>
      <c r="F233" s="24">
        <f>F234</f>
        <v>827612.16000000003</v>
      </c>
      <c r="G233" s="24">
        <f>G234</f>
        <v>827612.16000000003</v>
      </c>
    </row>
    <row r="234" spans="1:7" x14ac:dyDescent="0.2">
      <c r="A234" s="41" t="s">
        <v>92</v>
      </c>
      <c r="B234" s="4" t="s">
        <v>6</v>
      </c>
      <c r="C234" s="5" t="s">
        <v>272</v>
      </c>
      <c r="D234" s="4" t="s">
        <v>301</v>
      </c>
      <c r="E234" s="5" t="s">
        <v>91</v>
      </c>
      <c r="F234" s="26">
        <f t="shared" ref="F234:G234" si="78">F235</f>
        <v>827612.16000000003</v>
      </c>
      <c r="G234" s="26">
        <f t="shared" si="78"/>
        <v>827612.16000000003</v>
      </c>
    </row>
    <row r="235" spans="1:7" ht="24" x14ac:dyDescent="0.2">
      <c r="A235" s="41" t="s">
        <v>319</v>
      </c>
      <c r="B235" s="4" t="s">
        <v>6</v>
      </c>
      <c r="C235" s="5" t="s">
        <v>272</v>
      </c>
      <c r="D235" s="4" t="s">
        <v>301</v>
      </c>
      <c r="E235" s="5" t="s">
        <v>318</v>
      </c>
      <c r="F235" s="27">
        <v>827612.16000000003</v>
      </c>
      <c r="G235" s="27">
        <v>827612.16000000003</v>
      </c>
    </row>
    <row r="236" spans="1:7" x14ac:dyDescent="0.2">
      <c r="A236" s="1" t="s">
        <v>42</v>
      </c>
      <c r="B236" s="2" t="s">
        <v>6</v>
      </c>
      <c r="C236" s="3" t="s">
        <v>43</v>
      </c>
      <c r="D236" s="9"/>
      <c r="E236" s="9"/>
      <c r="F236" s="23">
        <f t="shared" ref="F236:G238" si="79">F237</f>
        <v>7746315</v>
      </c>
      <c r="G236" s="23">
        <f t="shared" si="79"/>
        <v>7621315</v>
      </c>
    </row>
    <row r="237" spans="1:7" x14ac:dyDescent="0.2">
      <c r="A237" s="35" t="s">
        <v>88</v>
      </c>
      <c r="B237" s="12" t="s">
        <v>6</v>
      </c>
      <c r="C237" s="13" t="s">
        <v>44</v>
      </c>
      <c r="D237" s="8"/>
      <c r="E237" s="8"/>
      <c r="F237" s="30">
        <f t="shared" si="79"/>
        <v>7746315</v>
      </c>
      <c r="G237" s="30">
        <f t="shared" si="79"/>
        <v>7621315</v>
      </c>
    </row>
    <row r="238" spans="1:7" ht="36" x14ac:dyDescent="0.2">
      <c r="A238" s="28" t="s">
        <v>72</v>
      </c>
      <c r="B238" s="49" t="s">
        <v>6</v>
      </c>
      <c r="C238" s="50" t="s">
        <v>44</v>
      </c>
      <c r="D238" s="50" t="s">
        <v>187</v>
      </c>
      <c r="E238" s="5"/>
      <c r="F238" s="24">
        <f t="shared" si="79"/>
        <v>7746315</v>
      </c>
      <c r="G238" s="24">
        <f t="shared" si="79"/>
        <v>7621315</v>
      </c>
    </row>
    <row r="239" spans="1:7" ht="36" x14ac:dyDescent="0.2">
      <c r="A239" s="57" t="s">
        <v>246</v>
      </c>
      <c r="B239" s="49" t="s">
        <v>6</v>
      </c>
      <c r="C239" s="50" t="s">
        <v>44</v>
      </c>
      <c r="D239" s="50" t="s">
        <v>188</v>
      </c>
      <c r="E239" s="5"/>
      <c r="F239" s="24">
        <f>+F248+F245+F240</f>
        <v>7746315</v>
      </c>
      <c r="G239" s="24">
        <f>+G248+G245+G240</f>
        <v>7621315</v>
      </c>
    </row>
    <row r="240" spans="1:7" ht="24" x14ac:dyDescent="0.2">
      <c r="A240" s="47" t="s">
        <v>76</v>
      </c>
      <c r="B240" s="49" t="s">
        <v>6</v>
      </c>
      <c r="C240" s="50" t="s">
        <v>44</v>
      </c>
      <c r="D240" s="50" t="s">
        <v>191</v>
      </c>
      <c r="E240" s="50"/>
      <c r="F240" s="24">
        <f>F241+F243</f>
        <v>6971315</v>
      </c>
      <c r="G240" s="24">
        <f>G241+G243</f>
        <v>6996315</v>
      </c>
    </row>
    <row r="241" spans="1:7" ht="48" x14ac:dyDescent="0.2">
      <c r="A241" s="6" t="s">
        <v>77</v>
      </c>
      <c r="B241" s="4" t="s">
        <v>6</v>
      </c>
      <c r="C241" s="5" t="s">
        <v>44</v>
      </c>
      <c r="D241" s="5" t="s">
        <v>191</v>
      </c>
      <c r="E241" s="5" t="s">
        <v>50</v>
      </c>
      <c r="F241" s="26">
        <f t="shared" ref="F241:G241" si="80">F242</f>
        <v>6544315</v>
      </c>
      <c r="G241" s="26">
        <f t="shared" si="80"/>
        <v>6544315</v>
      </c>
    </row>
    <row r="242" spans="1:7" x14ac:dyDescent="0.2">
      <c r="A242" s="6" t="s">
        <v>78</v>
      </c>
      <c r="B242" s="4" t="s">
        <v>6</v>
      </c>
      <c r="C242" s="5" t="s">
        <v>44</v>
      </c>
      <c r="D242" s="5" t="s">
        <v>191</v>
      </c>
      <c r="E242" s="5" t="s">
        <v>79</v>
      </c>
      <c r="F242" s="27">
        <v>6544315</v>
      </c>
      <c r="G242" s="27">
        <v>6544315</v>
      </c>
    </row>
    <row r="243" spans="1:7" ht="24" x14ac:dyDescent="0.2">
      <c r="A243" s="40" t="s">
        <v>61</v>
      </c>
      <c r="B243" s="4" t="s">
        <v>6</v>
      </c>
      <c r="C243" s="5" t="s">
        <v>44</v>
      </c>
      <c r="D243" s="5" t="s">
        <v>191</v>
      </c>
      <c r="E243" s="5" t="s">
        <v>53</v>
      </c>
      <c r="F243" s="58">
        <f t="shared" ref="F243:G243" si="81">F244</f>
        <v>427000</v>
      </c>
      <c r="G243" s="58">
        <f t="shared" si="81"/>
        <v>452000</v>
      </c>
    </row>
    <row r="244" spans="1:7" ht="24" x14ac:dyDescent="0.2">
      <c r="A244" s="40" t="s">
        <v>62</v>
      </c>
      <c r="B244" s="4" t="s">
        <v>6</v>
      </c>
      <c r="C244" s="5" t="s">
        <v>44</v>
      </c>
      <c r="D244" s="5" t="s">
        <v>191</v>
      </c>
      <c r="E244" s="5" t="s">
        <v>54</v>
      </c>
      <c r="F244" s="27">
        <v>427000</v>
      </c>
      <c r="G244" s="27">
        <v>452000</v>
      </c>
    </row>
    <row r="245" spans="1:7" x14ac:dyDescent="0.2">
      <c r="A245" s="48" t="s">
        <v>248</v>
      </c>
      <c r="B245" s="49" t="s">
        <v>6</v>
      </c>
      <c r="C245" s="50" t="s">
        <v>44</v>
      </c>
      <c r="D245" s="50" t="s">
        <v>247</v>
      </c>
      <c r="E245" s="50"/>
      <c r="F245" s="24">
        <f t="shared" ref="F245:G249" si="82">F246</f>
        <v>290000</v>
      </c>
      <c r="G245" s="24">
        <f t="shared" si="82"/>
        <v>300000</v>
      </c>
    </row>
    <row r="246" spans="1:7" ht="24" x14ac:dyDescent="0.2">
      <c r="A246" s="40" t="s">
        <v>61</v>
      </c>
      <c r="B246" s="4" t="s">
        <v>6</v>
      </c>
      <c r="C246" s="5" t="s">
        <v>44</v>
      </c>
      <c r="D246" s="5" t="s">
        <v>247</v>
      </c>
      <c r="E246" s="5" t="s">
        <v>53</v>
      </c>
      <c r="F246" s="26">
        <f t="shared" si="82"/>
        <v>290000</v>
      </c>
      <c r="G246" s="26">
        <f t="shared" si="82"/>
        <v>300000</v>
      </c>
    </row>
    <row r="247" spans="1:7" ht="24" x14ac:dyDescent="0.2">
      <c r="A247" s="40" t="s">
        <v>62</v>
      </c>
      <c r="B247" s="4" t="s">
        <v>6</v>
      </c>
      <c r="C247" s="5" t="s">
        <v>44</v>
      </c>
      <c r="D247" s="5" t="s">
        <v>247</v>
      </c>
      <c r="E247" s="5" t="s">
        <v>54</v>
      </c>
      <c r="F247" s="27">
        <v>290000</v>
      </c>
      <c r="G247" s="27">
        <v>300000</v>
      </c>
    </row>
    <row r="248" spans="1:7" ht="24" x14ac:dyDescent="0.2">
      <c r="A248" s="47" t="s">
        <v>214</v>
      </c>
      <c r="B248" s="49" t="s">
        <v>6</v>
      </c>
      <c r="C248" s="50" t="s">
        <v>44</v>
      </c>
      <c r="D248" s="50" t="s">
        <v>190</v>
      </c>
      <c r="E248" s="5"/>
      <c r="F248" s="24">
        <f t="shared" si="82"/>
        <v>485000</v>
      </c>
      <c r="G248" s="24">
        <f t="shared" si="82"/>
        <v>325000</v>
      </c>
    </row>
    <row r="249" spans="1:7" ht="24" x14ac:dyDescent="0.2">
      <c r="A249" s="40" t="s">
        <v>61</v>
      </c>
      <c r="B249" s="4" t="s">
        <v>6</v>
      </c>
      <c r="C249" s="5" t="s">
        <v>44</v>
      </c>
      <c r="D249" s="5" t="s">
        <v>190</v>
      </c>
      <c r="E249" s="5" t="s">
        <v>53</v>
      </c>
      <c r="F249" s="26">
        <f t="shared" si="82"/>
        <v>485000</v>
      </c>
      <c r="G249" s="26">
        <f t="shared" si="82"/>
        <v>325000</v>
      </c>
    </row>
    <row r="250" spans="1:7" ht="24" x14ac:dyDescent="0.2">
      <c r="A250" s="40" t="s">
        <v>62</v>
      </c>
      <c r="B250" s="4" t="s">
        <v>6</v>
      </c>
      <c r="C250" s="5" t="s">
        <v>44</v>
      </c>
      <c r="D250" s="5" t="s">
        <v>190</v>
      </c>
      <c r="E250" s="5" t="s">
        <v>54</v>
      </c>
      <c r="F250" s="27">
        <v>485000</v>
      </c>
      <c r="G250" s="27">
        <v>325000</v>
      </c>
    </row>
    <row r="251" spans="1:7" x14ac:dyDescent="0.2">
      <c r="G251" s="19" t="s">
        <v>313</v>
      </c>
    </row>
  </sheetData>
  <autoFilter ref="A11:G251" xr:uid="{00000000-0009-0000-0000-000001000000}"/>
  <mergeCells count="2">
    <mergeCell ref="A7:G7"/>
    <mergeCell ref="D3:G3"/>
  </mergeCells>
  <pageMargins left="1.1811023622047245" right="0.39370078740157483" top="0.74803149606299213" bottom="0.74803149606299213" header="0.31496062992125984" footer="0.31496062992125984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281"/>
  <sheetViews>
    <sheetView zoomScale="110" zoomScaleNormal="110" workbookViewId="0">
      <selection activeCell="A204" sqref="A204:E207"/>
    </sheetView>
  </sheetViews>
  <sheetFormatPr defaultRowHeight="12" x14ac:dyDescent="0.2"/>
  <cols>
    <col min="1" max="1" width="49" style="19" customWidth="1"/>
    <col min="2" max="2" width="11.140625" style="19" customWidth="1"/>
    <col min="3" max="3" width="11.140625" style="19" bestFit="1" customWidth="1"/>
    <col min="4" max="4" width="13.42578125" style="19" customWidth="1"/>
    <col min="5" max="5" width="13.28515625" style="19" customWidth="1"/>
    <col min="6" max="7" width="10.85546875" style="19" bestFit="1" customWidth="1"/>
    <col min="8" max="241" width="9.140625" style="19"/>
    <col min="242" max="242" width="37.7109375" style="19" customWidth="1"/>
    <col min="243" max="243" width="7.5703125" style="19" customWidth="1"/>
    <col min="244" max="245" width="9" style="19" customWidth="1"/>
    <col min="246" max="246" width="6.42578125" style="19" customWidth="1"/>
    <col min="247" max="247" width="9.28515625" style="19" customWidth="1"/>
    <col min="248" max="248" width="11" style="19" customWidth="1"/>
    <col min="249" max="249" width="9.85546875" style="19" customWidth="1"/>
    <col min="250" max="252" width="0" style="19" hidden="1" customWidth="1"/>
    <col min="253" max="259" width="9.140625" style="19" customWidth="1"/>
    <col min="260" max="497" width="9.140625" style="19"/>
    <col min="498" max="498" width="37.7109375" style="19" customWidth="1"/>
    <col min="499" max="499" width="7.5703125" style="19" customWidth="1"/>
    <col min="500" max="501" width="9" style="19" customWidth="1"/>
    <col min="502" max="502" width="6.42578125" style="19" customWidth="1"/>
    <col min="503" max="503" width="9.28515625" style="19" customWidth="1"/>
    <col min="504" max="504" width="11" style="19" customWidth="1"/>
    <col min="505" max="505" width="9.85546875" style="19" customWidth="1"/>
    <col min="506" max="508" width="0" style="19" hidden="1" customWidth="1"/>
    <col min="509" max="515" width="9.140625" style="19" customWidth="1"/>
    <col min="516" max="753" width="9.140625" style="19"/>
    <col min="754" max="754" width="37.7109375" style="19" customWidth="1"/>
    <col min="755" max="755" width="7.5703125" style="19" customWidth="1"/>
    <col min="756" max="757" width="9" style="19" customWidth="1"/>
    <col min="758" max="758" width="6.42578125" style="19" customWidth="1"/>
    <col min="759" max="759" width="9.28515625" style="19" customWidth="1"/>
    <col min="760" max="760" width="11" style="19" customWidth="1"/>
    <col min="761" max="761" width="9.85546875" style="19" customWidth="1"/>
    <col min="762" max="764" width="0" style="19" hidden="1" customWidth="1"/>
    <col min="765" max="771" width="9.140625" style="19" customWidth="1"/>
    <col min="772" max="1009" width="9.140625" style="19"/>
    <col min="1010" max="1010" width="37.7109375" style="19" customWidth="1"/>
    <col min="1011" max="1011" width="7.5703125" style="19" customWidth="1"/>
    <col min="1012" max="1013" width="9" style="19" customWidth="1"/>
    <col min="1014" max="1014" width="6.42578125" style="19" customWidth="1"/>
    <col min="1015" max="1015" width="9.28515625" style="19" customWidth="1"/>
    <col min="1016" max="1016" width="11" style="19" customWidth="1"/>
    <col min="1017" max="1017" width="9.85546875" style="19" customWidth="1"/>
    <col min="1018" max="1020" width="0" style="19" hidden="1" customWidth="1"/>
    <col min="1021" max="1027" width="9.140625" style="19" customWidth="1"/>
    <col min="1028" max="1265" width="9.140625" style="19"/>
    <col min="1266" max="1266" width="37.7109375" style="19" customWidth="1"/>
    <col min="1267" max="1267" width="7.5703125" style="19" customWidth="1"/>
    <col min="1268" max="1269" width="9" style="19" customWidth="1"/>
    <col min="1270" max="1270" width="6.42578125" style="19" customWidth="1"/>
    <col min="1271" max="1271" width="9.28515625" style="19" customWidth="1"/>
    <col min="1272" max="1272" width="11" style="19" customWidth="1"/>
    <col min="1273" max="1273" width="9.85546875" style="19" customWidth="1"/>
    <col min="1274" max="1276" width="0" style="19" hidden="1" customWidth="1"/>
    <col min="1277" max="1283" width="9.140625" style="19" customWidth="1"/>
    <col min="1284" max="1521" width="9.140625" style="19"/>
    <col min="1522" max="1522" width="37.7109375" style="19" customWidth="1"/>
    <col min="1523" max="1523" width="7.5703125" style="19" customWidth="1"/>
    <col min="1524" max="1525" width="9" style="19" customWidth="1"/>
    <col min="1526" max="1526" width="6.42578125" style="19" customWidth="1"/>
    <col min="1527" max="1527" width="9.28515625" style="19" customWidth="1"/>
    <col min="1528" max="1528" width="11" style="19" customWidth="1"/>
    <col min="1529" max="1529" width="9.85546875" style="19" customWidth="1"/>
    <col min="1530" max="1532" width="0" style="19" hidden="1" customWidth="1"/>
    <col min="1533" max="1539" width="9.140625" style="19" customWidth="1"/>
    <col min="1540" max="1777" width="9.140625" style="19"/>
    <col min="1778" max="1778" width="37.7109375" style="19" customWidth="1"/>
    <col min="1779" max="1779" width="7.5703125" style="19" customWidth="1"/>
    <col min="1780" max="1781" width="9" style="19" customWidth="1"/>
    <col min="1782" max="1782" width="6.42578125" style="19" customWidth="1"/>
    <col min="1783" max="1783" width="9.28515625" style="19" customWidth="1"/>
    <col min="1784" max="1784" width="11" style="19" customWidth="1"/>
    <col min="1785" max="1785" width="9.85546875" style="19" customWidth="1"/>
    <col min="1786" max="1788" width="0" style="19" hidden="1" customWidth="1"/>
    <col min="1789" max="1795" width="9.140625" style="19" customWidth="1"/>
    <col min="1796" max="2033" width="9.140625" style="19"/>
    <col min="2034" max="2034" width="37.7109375" style="19" customWidth="1"/>
    <col min="2035" max="2035" width="7.5703125" style="19" customWidth="1"/>
    <col min="2036" max="2037" width="9" style="19" customWidth="1"/>
    <col min="2038" max="2038" width="6.42578125" style="19" customWidth="1"/>
    <col min="2039" max="2039" width="9.28515625" style="19" customWidth="1"/>
    <col min="2040" max="2040" width="11" style="19" customWidth="1"/>
    <col min="2041" max="2041" width="9.85546875" style="19" customWidth="1"/>
    <col min="2042" max="2044" width="0" style="19" hidden="1" customWidth="1"/>
    <col min="2045" max="2051" width="9.140625" style="19" customWidth="1"/>
    <col min="2052" max="2289" width="9.140625" style="19"/>
    <col min="2290" max="2290" width="37.7109375" style="19" customWidth="1"/>
    <col min="2291" max="2291" width="7.5703125" style="19" customWidth="1"/>
    <col min="2292" max="2293" width="9" style="19" customWidth="1"/>
    <col min="2294" max="2294" width="6.42578125" style="19" customWidth="1"/>
    <col min="2295" max="2295" width="9.28515625" style="19" customWidth="1"/>
    <col min="2296" max="2296" width="11" style="19" customWidth="1"/>
    <col min="2297" max="2297" width="9.85546875" style="19" customWidth="1"/>
    <col min="2298" max="2300" width="0" style="19" hidden="1" customWidth="1"/>
    <col min="2301" max="2307" width="9.140625" style="19" customWidth="1"/>
    <col min="2308" max="2545" width="9.140625" style="19"/>
    <col min="2546" max="2546" width="37.7109375" style="19" customWidth="1"/>
    <col min="2547" max="2547" width="7.5703125" style="19" customWidth="1"/>
    <col min="2548" max="2549" width="9" style="19" customWidth="1"/>
    <col min="2550" max="2550" width="6.42578125" style="19" customWidth="1"/>
    <col min="2551" max="2551" width="9.28515625" style="19" customWidth="1"/>
    <col min="2552" max="2552" width="11" style="19" customWidth="1"/>
    <col min="2553" max="2553" width="9.85546875" style="19" customWidth="1"/>
    <col min="2554" max="2556" width="0" style="19" hidden="1" customWidth="1"/>
    <col min="2557" max="2563" width="9.140625" style="19" customWidth="1"/>
    <col min="2564" max="2801" width="9.140625" style="19"/>
    <col min="2802" max="2802" width="37.7109375" style="19" customWidth="1"/>
    <col min="2803" max="2803" width="7.5703125" style="19" customWidth="1"/>
    <col min="2804" max="2805" width="9" style="19" customWidth="1"/>
    <col min="2806" max="2806" width="6.42578125" style="19" customWidth="1"/>
    <col min="2807" max="2807" width="9.28515625" style="19" customWidth="1"/>
    <col min="2808" max="2808" width="11" style="19" customWidth="1"/>
    <col min="2809" max="2809" width="9.85546875" style="19" customWidth="1"/>
    <col min="2810" max="2812" width="0" style="19" hidden="1" customWidth="1"/>
    <col min="2813" max="2819" width="9.140625" style="19" customWidth="1"/>
    <col min="2820" max="3057" width="9.140625" style="19"/>
    <col min="3058" max="3058" width="37.7109375" style="19" customWidth="1"/>
    <col min="3059" max="3059" width="7.5703125" style="19" customWidth="1"/>
    <col min="3060" max="3061" width="9" style="19" customWidth="1"/>
    <col min="3062" max="3062" width="6.42578125" style="19" customWidth="1"/>
    <col min="3063" max="3063" width="9.28515625" style="19" customWidth="1"/>
    <col min="3064" max="3064" width="11" style="19" customWidth="1"/>
    <col min="3065" max="3065" width="9.85546875" style="19" customWidth="1"/>
    <col min="3066" max="3068" width="0" style="19" hidden="1" customWidth="1"/>
    <col min="3069" max="3075" width="9.140625" style="19" customWidth="1"/>
    <col min="3076" max="3313" width="9.140625" style="19"/>
    <col min="3314" max="3314" width="37.7109375" style="19" customWidth="1"/>
    <col min="3315" max="3315" width="7.5703125" style="19" customWidth="1"/>
    <col min="3316" max="3317" width="9" style="19" customWidth="1"/>
    <col min="3318" max="3318" width="6.42578125" style="19" customWidth="1"/>
    <col min="3319" max="3319" width="9.28515625" style="19" customWidth="1"/>
    <col min="3320" max="3320" width="11" style="19" customWidth="1"/>
    <col min="3321" max="3321" width="9.85546875" style="19" customWidth="1"/>
    <col min="3322" max="3324" width="0" style="19" hidden="1" customWidth="1"/>
    <col min="3325" max="3331" width="9.140625" style="19" customWidth="1"/>
    <col min="3332" max="3569" width="9.140625" style="19"/>
    <col min="3570" max="3570" width="37.7109375" style="19" customWidth="1"/>
    <col min="3571" max="3571" width="7.5703125" style="19" customWidth="1"/>
    <col min="3572" max="3573" width="9" style="19" customWidth="1"/>
    <col min="3574" max="3574" width="6.42578125" style="19" customWidth="1"/>
    <col min="3575" max="3575" width="9.28515625" style="19" customWidth="1"/>
    <col min="3576" max="3576" width="11" style="19" customWidth="1"/>
    <col min="3577" max="3577" width="9.85546875" style="19" customWidth="1"/>
    <col min="3578" max="3580" width="0" style="19" hidden="1" customWidth="1"/>
    <col min="3581" max="3587" width="9.140625" style="19" customWidth="1"/>
    <col min="3588" max="3825" width="9.140625" style="19"/>
    <col min="3826" max="3826" width="37.7109375" style="19" customWidth="1"/>
    <col min="3827" max="3827" width="7.5703125" style="19" customWidth="1"/>
    <col min="3828" max="3829" width="9" style="19" customWidth="1"/>
    <col min="3830" max="3830" width="6.42578125" style="19" customWidth="1"/>
    <col min="3831" max="3831" width="9.28515625" style="19" customWidth="1"/>
    <col min="3832" max="3832" width="11" style="19" customWidth="1"/>
    <col min="3833" max="3833" width="9.85546875" style="19" customWidth="1"/>
    <col min="3834" max="3836" width="0" style="19" hidden="1" customWidth="1"/>
    <col min="3837" max="3843" width="9.140625" style="19" customWidth="1"/>
    <col min="3844" max="4081" width="9.140625" style="19"/>
    <col min="4082" max="4082" width="37.7109375" style="19" customWidth="1"/>
    <col min="4083" max="4083" width="7.5703125" style="19" customWidth="1"/>
    <col min="4084" max="4085" width="9" style="19" customWidth="1"/>
    <col min="4086" max="4086" width="6.42578125" style="19" customWidth="1"/>
    <col min="4087" max="4087" width="9.28515625" style="19" customWidth="1"/>
    <col min="4088" max="4088" width="11" style="19" customWidth="1"/>
    <col min="4089" max="4089" width="9.85546875" style="19" customWidth="1"/>
    <col min="4090" max="4092" width="0" style="19" hidden="1" customWidth="1"/>
    <col min="4093" max="4099" width="9.140625" style="19" customWidth="1"/>
    <col min="4100" max="4337" width="9.140625" style="19"/>
    <col min="4338" max="4338" width="37.7109375" style="19" customWidth="1"/>
    <col min="4339" max="4339" width="7.5703125" style="19" customWidth="1"/>
    <col min="4340" max="4341" width="9" style="19" customWidth="1"/>
    <col min="4342" max="4342" width="6.42578125" style="19" customWidth="1"/>
    <col min="4343" max="4343" width="9.28515625" style="19" customWidth="1"/>
    <col min="4344" max="4344" width="11" style="19" customWidth="1"/>
    <col min="4345" max="4345" width="9.85546875" style="19" customWidth="1"/>
    <col min="4346" max="4348" width="0" style="19" hidden="1" customWidth="1"/>
    <col min="4349" max="4355" width="9.140625" style="19" customWidth="1"/>
    <col min="4356" max="4593" width="9.140625" style="19"/>
    <col min="4594" max="4594" width="37.7109375" style="19" customWidth="1"/>
    <col min="4595" max="4595" width="7.5703125" style="19" customWidth="1"/>
    <col min="4596" max="4597" width="9" style="19" customWidth="1"/>
    <col min="4598" max="4598" width="6.42578125" style="19" customWidth="1"/>
    <col min="4599" max="4599" width="9.28515625" style="19" customWidth="1"/>
    <col min="4600" max="4600" width="11" style="19" customWidth="1"/>
    <col min="4601" max="4601" width="9.85546875" style="19" customWidth="1"/>
    <col min="4602" max="4604" width="0" style="19" hidden="1" customWidth="1"/>
    <col min="4605" max="4611" width="9.140625" style="19" customWidth="1"/>
    <col min="4612" max="4849" width="9.140625" style="19"/>
    <col min="4850" max="4850" width="37.7109375" style="19" customWidth="1"/>
    <col min="4851" max="4851" width="7.5703125" style="19" customWidth="1"/>
    <col min="4852" max="4853" width="9" style="19" customWidth="1"/>
    <col min="4854" max="4854" width="6.42578125" style="19" customWidth="1"/>
    <col min="4855" max="4855" width="9.28515625" style="19" customWidth="1"/>
    <col min="4856" max="4856" width="11" style="19" customWidth="1"/>
    <col min="4857" max="4857" width="9.85546875" style="19" customWidth="1"/>
    <col min="4858" max="4860" width="0" style="19" hidden="1" customWidth="1"/>
    <col min="4861" max="4867" width="9.140625" style="19" customWidth="1"/>
    <col min="4868" max="5105" width="9.140625" style="19"/>
    <col min="5106" max="5106" width="37.7109375" style="19" customWidth="1"/>
    <col min="5107" max="5107" width="7.5703125" style="19" customWidth="1"/>
    <col min="5108" max="5109" width="9" style="19" customWidth="1"/>
    <col min="5110" max="5110" width="6.42578125" style="19" customWidth="1"/>
    <col min="5111" max="5111" width="9.28515625" style="19" customWidth="1"/>
    <col min="5112" max="5112" width="11" style="19" customWidth="1"/>
    <col min="5113" max="5113" width="9.85546875" style="19" customWidth="1"/>
    <col min="5114" max="5116" width="0" style="19" hidden="1" customWidth="1"/>
    <col min="5117" max="5123" width="9.140625" style="19" customWidth="1"/>
    <col min="5124" max="5361" width="9.140625" style="19"/>
    <col min="5362" max="5362" width="37.7109375" style="19" customWidth="1"/>
    <col min="5363" max="5363" width="7.5703125" style="19" customWidth="1"/>
    <col min="5364" max="5365" width="9" style="19" customWidth="1"/>
    <col min="5366" max="5366" width="6.42578125" style="19" customWidth="1"/>
    <col min="5367" max="5367" width="9.28515625" style="19" customWidth="1"/>
    <col min="5368" max="5368" width="11" style="19" customWidth="1"/>
    <col min="5369" max="5369" width="9.85546875" style="19" customWidth="1"/>
    <col min="5370" max="5372" width="0" style="19" hidden="1" customWidth="1"/>
    <col min="5373" max="5379" width="9.140625" style="19" customWidth="1"/>
    <col min="5380" max="5617" width="9.140625" style="19"/>
    <col min="5618" max="5618" width="37.7109375" style="19" customWidth="1"/>
    <col min="5619" max="5619" width="7.5703125" style="19" customWidth="1"/>
    <col min="5620" max="5621" width="9" style="19" customWidth="1"/>
    <col min="5622" max="5622" width="6.42578125" style="19" customWidth="1"/>
    <col min="5623" max="5623" width="9.28515625" style="19" customWidth="1"/>
    <col min="5624" max="5624" width="11" style="19" customWidth="1"/>
    <col min="5625" max="5625" width="9.85546875" style="19" customWidth="1"/>
    <col min="5626" max="5628" width="0" style="19" hidden="1" customWidth="1"/>
    <col min="5629" max="5635" width="9.140625" style="19" customWidth="1"/>
    <col min="5636" max="5873" width="9.140625" style="19"/>
    <col min="5874" max="5874" width="37.7109375" style="19" customWidth="1"/>
    <col min="5875" max="5875" width="7.5703125" style="19" customWidth="1"/>
    <col min="5876" max="5877" width="9" style="19" customWidth="1"/>
    <col min="5878" max="5878" width="6.42578125" style="19" customWidth="1"/>
    <col min="5879" max="5879" width="9.28515625" style="19" customWidth="1"/>
    <col min="5880" max="5880" width="11" style="19" customWidth="1"/>
    <col min="5881" max="5881" width="9.85546875" style="19" customWidth="1"/>
    <col min="5882" max="5884" width="0" style="19" hidden="1" customWidth="1"/>
    <col min="5885" max="5891" width="9.140625" style="19" customWidth="1"/>
    <col min="5892" max="6129" width="9.140625" style="19"/>
    <col min="6130" max="6130" width="37.7109375" style="19" customWidth="1"/>
    <col min="6131" max="6131" width="7.5703125" style="19" customWidth="1"/>
    <col min="6132" max="6133" width="9" style="19" customWidth="1"/>
    <col min="6134" max="6134" width="6.42578125" style="19" customWidth="1"/>
    <col min="6135" max="6135" width="9.28515625" style="19" customWidth="1"/>
    <col min="6136" max="6136" width="11" style="19" customWidth="1"/>
    <col min="6137" max="6137" width="9.85546875" style="19" customWidth="1"/>
    <col min="6138" max="6140" width="0" style="19" hidden="1" customWidth="1"/>
    <col min="6141" max="6147" width="9.140625" style="19" customWidth="1"/>
    <col min="6148" max="6385" width="9.140625" style="19"/>
    <col min="6386" max="6386" width="37.7109375" style="19" customWidth="1"/>
    <col min="6387" max="6387" width="7.5703125" style="19" customWidth="1"/>
    <col min="6388" max="6389" width="9" style="19" customWidth="1"/>
    <col min="6390" max="6390" width="6.42578125" style="19" customWidth="1"/>
    <col min="6391" max="6391" width="9.28515625" style="19" customWidth="1"/>
    <col min="6392" max="6392" width="11" style="19" customWidth="1"/>
    <col min="6393" max="6393" width="9.85546875" style="19" customWidth="1"/>
    <col min="6394" max="6396" width="0" style="19" hidden="1" customWidth="1"/>
    <col min="6397" max="6403" width="9.140625" style="19" customWidth="1"/>
    <col min="6404" max="6641" width="9.140625" style="19"/>
    <col min="6642" max="6642" width="37.7109375" style="19" customWidth="1"/>
    <col min="6643" max="6643" width="7.5703125" style="19" customWidth="1"/>
    <col min="6644" max="6645" width="9" style="19" customWidth="1"/>
    <col min="6646" max="6646" width="6.42578125" style="19" customWidth="1"/>
    <col min="6647" max="6647" width="9.28515625" style="19" customWidth="1"/>
    <col min="6648" max="6648" width="11" style="19" customWidth="1"/>
    <col min="6649" max="6649" width="9.85546875" style="19" customWidth="1"/>
    <col min="6650" max="6652" width="0" style="19" hidden="1" customWidth="1"/>
    <col min="6653" max="6659" width="9.140625" style="19" customWidth="1"/>
    <col min="6660" max="6897" width="9.140625" style="19"/>
    <col min="6898" max="6898" width="37.7109375" style="19" customWidth="1"/>
    <col min="6899" max="6899" width="7.5703125" style="19" customWidth="1"/>
    <col min="6900" max="6901" width="9" style="19" customWidth="1"/>
    <col min="6902" max="6902" width="6.42578125" style="19" customWidth="1"/>
    <col min="6903" max="6903" width="9.28515625" style="19" customWidth="1"/>
    <col min="6904" max="6904" width="11" style="19" customWidth="1"/>
    <col min="6905" max="6905" width="9.85546875" style="19" customWidth="1"/>
    <col min="6906" max="6908" width="0" style="19" hidden="1" customWidth="1"/>
    <col min="6909" max="6915" width="9.140625" style="19" customWidth="1"/>
    <col min="6916" max="7153" width="9.140625" style="19"/>
    <col min="7154" max="7154" width="37.7109375" style="19" customWidth="1"/>
    <col min="7155" max="7155" width="7.5703125" style="19" customWidth="1"/>
    <col min="7156" max="7157" width="9" style="19" customWidth="1"/>
    <col min="7158" max="7158" width="6.42578125" style="19" customWidth="1"/>
    <col min="7159" max="7159" width="9.28515625" style="19" customWidth="1"/>
    <col min="7160" max="7160" width="11" style="19" customWidth="1"/>
    <col min="7161" max="7161" width="9.85546875" style="19" customWidth="1"/>
    <col min="7162" max="7164" width="0" style="19" hidden="1" customWidth="1"/>
    <col min="7165" max="7171" width="9.140625" style="19" customWidth="1"/>
    <col min="7172" max="7409" width="9.140625" style="19"/>
    <col min="7410" max="7410" width="37.7109375" style="19" customWidth="1"/>
    <col min="7411" max="7411" width="7.5703125" style="19" customWidth="1"/>
    <col min="7412" max="7413" width="9" style="19" customWidth="1"/>
    <col min="7414" max="7414" width="6.42578125" style="19" customWidth="1"/>
    <col min="7415" max="7415" width="9.28515625" style="19" customWidth="1"/>
    <col min="7416" max="7416" width="11" style="19" customWidth="1"/>
    <col min="7417" max="7417" width="9.85546875" style="19" customWidth="1"/>
    <col min="7418" max="7420" width="0" style="19" hidden="1" customWidth="1"/>
    <col min="7421" max="7427" width="9.140625" style="19" customWidth="1"/>
    <col min="7428" max="7665" width="9.140625" style="19"/>
    <col min="7666" max="7666" width="37.7109375" style="19" customWidth="1"/>
    <col min="7667" max="7667" width="7.5703125" style="19" customWidth="1"/>
    <col min="7668" max="7669" width="9" style="19" customWidth="1"/>
    <col min="7670" max="7670" width="6.42578125" style="19" customWidth="1"/>
    <col min="7671" max="7671" width="9.28515625" style="19" customWidth="1"/>
    <col min="7672" max="7672" width="11" style="19" customWidth="1"/>
    <col min="7673" max="7673" width="9.85546875" style="19" customWidth="1"/>
    <col min="7674" max="7676" width="0" style="19" hidden="1" customWidth="1"/>
    <col min="7677" max="7683" width="9.140625" style="19" customWidth="1"/>
    <col min="7684" max="7921" width="9.140625" style="19"/>
    <col min="7922" max="7922" width="37.7109375" style="19" customWidth="1"/>
    <col min="7923" max="7923" width="7.5703125" style="19" customWidth="1"/>
    <col min="7924" max="7925" width="9" style="19" customWidth="1"/>
    <col min="7926" max="7926" width="6.42578125" style="19" customWidth="1"/>
    <col min="7927" max="7927" width="9.28515625" style="19" customWidth="1"/>
    <col min="7928" max="7928" width="11" style="19" customWidth="1"/>
    <col min="7929" max="7929" width="9.85546875" style="19" customWidth="1"/>
    <col min="7930" max="7932" width="0" style="19" hidden="1" customWidth="1"/>
    <col min="7933" max="7939" width="9.140625" style="19" customWidth="1"/>
    <col min="7940" max="8177" width="9.140625" style="19"/>
    <col min="8178" max="8178" width="37.7109375" style="19" customWidth="1"/>
    <col min="8179" max="8179" width="7.5703125" style="19" customWidth="1"/>
    <col min="8180" max="8181" width="9" style="19" customWidth="1"/>
    <col min="8182" max="8182" width="6.42578125" style="19" customWidth="1"/>
    <col min="8183" max="8183" width="9.28515625" style="19" customWidth="1"/>
    <col min="8184" max="8184" width="11" style="19" customWidth="1"/>
    <col min="8185" max="8185" width="9.85546875" style="19" customWidth="1"/>
    <col min="8186" max="8188" width="0" style="19" hidden="1" customWidth="1"/>
    <col min="8189" max="8195" width="9.140625" style="19" customWidth="1"/>
    <col min="8196" max="8433" width="9.140625" style="19"/>
    <col min="8434" max="8434" width="37.7109375" style="19" customWidth="1"/>
    <col min="8435" max="8435" width="7.5703125" style="19" customWidth="1"/>
    <col min="8436" max="8437" width="9" style="19" customWidth="1"/>
    <col min="8438" max="8438" width="6.42578125" style="19" customWidth="1"/>
    <col min="8439" max="8439" width="9.28515625" style="19" customWidth="1"/>
    <col min="8440" max="8440" width="11" style="19" customWidth="1"/>
    <col min="8441" max="8441" width="9.85546875" style="19" customWidth="1"/>
    <col min="8442" max="8444" width="0" style="19" hidden="1" customWidth="1"/>
    <col min="8445" max="8451" width="9.140625" style="19" customWidth="1"/>
    <col min="8452" max="8689" width="9.140625" style="19"/>
    <col min="8690" max="8690" width="37.7109375" style="19" customWidth="1"/>
    <col min="8691" max="8691" width="7.5703125" style="19" customWidth="1"/>
    <col min="8692" max="8693" width="9" style="19" customWidth="1"/>
    <col min="8694" max="8694" width="6.42578125" style="19" customWidth="1"/>
    <col min="8695" max="8695" width="9.28515625" style="19" customWidth="1"/>
    <col min="8696" max="8696" width="11" style="19" customWidth="1"/>
    <col min="8697" max="8697" width="9.85546875" style="19" customWidth="1"/>
    <col min="8698" max="8700" width="0" style="19" hidden="1" customWidth="1"/>
    <col min="8701" max="8707" width="9.140625" style="19" customWidth="1"/>
    <col min="8708" max="8945" width="9.140625" style="19"/>
    <col min="8946" max="8946" width="37.7109375" style="19" customWidth="1"/>
    <col min="8947" max="8947" width="7.5703125" style="19" customWidth="1"/>
    <col min="8948" max="8949" width="9" style="19" customWidth="1"/>
    <col min="8950" max="8950" width="6.42578125" style="19" customWidth="1"/>
    <col min="8951" max="8951" width="9.28515625" style="19" customWidth="1"/>
    <col min="8952" max="8952" width="11" style="19" customWidth="1"/>
    <col min="8953" max="8953" width="9.85546875" style="19" customWidth="1"/>
    <col min="8954" max="8956" width="0" style="19" hidden="1" customWidth="1"/>
    <col min="8957" max="8963" width="9.140625" style="19" customWidth="1"/>
    <col min="8964" max="9201" width="9.140625" style="19"/>
    <col min="9202" max="9202" width="37.7109375" style="19" customWidth="1"/>
    <col min="9203" max="9203" width="7.5703125" style="19" customWidth="1"/>
    <col min="9204" max="9205" width="9" style="19" customWidth="1"/>
    <col min="9206" max="9206" width="6.42578125" style="19" customWidth="1"/>
    <col min="9207" max="9207" width="9.28515625" style="19" customWidth="1"/>
    <col min="9208" max="9208" width="11" style="19" customWidth="1"/>
    <col min="9209" max="9209" width="9.85546875" style="19" customWidth="1"/>
    <col min="9210" max="9212" width="0" style="19" hidden="1" customWidth="1"/>
    <col min="9213" max="9219" width="9.140625" style="19" customWidth="1"/>
    <col min="9220" max="9457" width="9.140625" style="19"/>
    <col min="9458" max="9458" width="37.7109375" style="19" customWidth="1"/>
    <col min="9459" max="9459" width="7.5703125" style="19" customWidth="1"/>
    <col min="9460" max="9461" width="9" style="19" customWidth="1"/>
    <col min="9462" max="9462" width="6.42578125" style="19" customWidth="1"/>
    <col min="9463" max="9463" width="9.28515625" style="19" customWidth="1"/>
    <col min="9464" max="9464" width="11" style="19" customWidth="1"/>
    <col min="9465" max="9465" width="9.85546875" style="19" customWidth="1"/>
    <col min="9466" max="9468" width="0" style="19" hidden="1" customWidth="1"/>
    <col min="9469" max="9475" width="9.140625" style="19" customWidth="1"/>
    <col min="9476" max="9713" width="9.140625" style="19"/>
    <col min="9714" max="9714" width="37.7109375" style="19" customWidth="1"/>
    <col min="9715" max="9715" width="7.5703125" style="19" customWidth="1"/>
    <col min="9716" max="9717" width="9" style="19" customWidth="1"/>
    <col min="9718" max="9718" width="6.42578125" style="19" customWidth="1"/>
    <col min="9719" max="9719" width="9.28515625" style="19" customWidth="1"/>
    <col min="9720" max="9720" width="11" style="19" customWidth="1"/>
    <col min="9721" max="9721" width="9.85546875" style="19" customWidth="1"/>
    <col min="9722" max="9724" width="0" style="19" hidden="1" customWidth="1"/>
    <col min="9725" max="9731" width="9.140625" style="19" customWidth="1"/>
    <col min="9732" max="9969" width="9.140625" style="19"/>
    <col min="9970" max="9970" width="37.7109375" style="19" customWidth="1"/>
    <col min="9971" max="9971" width="7.5703125" style="19" customWidth="1"/>
    <col min="9972" max="9973" width="9" style="19" customWidth="1"/>
    <col min="9974" max="9974" width="6.42578125" style="19" customWidth="1"/>
    <col min="9975" max="9975" width="9.28515625" style="19" customWidth="1"/>
    <col min="9976" max="9976" width="11" style="19" customWidth="1"/>
    <col min="9977" max="9977" width="9.85546875" style="19" customWidth="1"/>
    <col min="9978" max="9980" width="0" style="19" hidden="1" customWidth="1"/>
    <col min="9981" max="9987" width="9.140625" style="19" customWidth="1"/>
    <col min="9988" max="10225" width="9.140625" style="19"/>
    <col min="10226" max="10226" width="37.7109375" style="19" customWidth="1"/>
    <col min="10227" max="10227" width="7.5703125" style="19" customWidth="1"/>
    <col min="10228" max="10229" width="9" style="19" customWidth="1"/>
    <col min="10230" max="10230" width="6.42578125" style="19" customWidth="1"/>
    <col min="10231" max="10231" width="9.28515625" style="19" customWidth="1"/>
    <col min="10232" max="10232" width="11" style="19" customWidth="1"/>
    <col min="10233" max="10233" width="9.85546875" style="19" customWidth="1"/>
    <col min="10234" max="10236" width="0" style="19" hidden="1" customWidth="1"/>
    <col min="10237" max="10243" width="9.140625" style="19" customWidth="1"/>
    <col min="10244" max="10481" width="9.140625" style="19"/>
    <col min="10482" max="10482" width="37.7109375" style="19" customWidth="1"/>
    <col min="10483" max="10483" width="7.5703125" style="19" customWidth="1"/>
    <col min="10484" max="10485" width="9" style="19" customWidth="1"/>
    <col min="10486" max="10486" width="6.42578125" style="19" customWidth="1"/>
    <col min="10487" max="10487" width="9.28515625" style="19" customWidth="1"/>
    <col min="10488" max="10488" width="11" style="19" customWidth="1"/>
    <col min="10489" max="10489" width="9.85546875" style="19" customWidth="1"/>
    <col min="10490" max="10492" width="0" style="19" hidden="1" customWidth="1"/>
    <col min="10493" max="10499" width="9.140625" style="19" customWidth="1"/>
    <col min="10500" max="10737" width="9.140625" style="19"/>
    <col min="10738" max="10738" width="37.7109375" style="19" customWidth="1"/>
    <col min="10739" max="10739" width="7.5703125" style="19" customWidth="1"/>
    <col min="10740" max="10741" width="9" style="19" customWidth="1"/>
    <col min="10742" max="10742" width="6.42578125" style="19" customWidth="1"/>
    <col min="10743" max="10743" width="9.28515625" style="19" customWidth="1"/>
    <col min="10744" max="10744" width="11" style="19" customWidth="1"/>
    <col min="10745" max="10745" width="9.85546875" style="19" customWidth="1"/>
    <col min="10746" max="10748" width="0" style="19" hidden="1" customWidth="1"/>
    <col min="10749" max="10755" width="9.140625" style="19" customWidth="1"/>
    <col min="10756" max="10993" width="9.140625" style="19"/>
    <col min="10994" max="10994" width="37.7109375" style="19" customWidth="1"/>
    <col min="10995" max="10995" width="7.5703125" style="19" customWidth="1"/>
    <col min="10996" max="10997" width="9" style="19" customWidth="1"/>
    <col min="10998" max="10998" width="6.42578125" style="19" customWidth="1"/>
    <col min="10999" max="10999" width="9.28515625" style="19" customWidth="1"/>
    <col min="11000" max="11000" width="11" style="19" customWidth="1"/>
    <col min="11001" max="11001" width="9.85546875" style="19" customWidth="1"/>
    <col min="11002" max="11004" width="0" style="19" hidden="1" customWidth="1"/>
    <col min="11005" max="11011" width="9.140625" style="19" customWidth="1"/>
    <col min="11012" max="11249" width="9.140625" style="19"/>
    <col min="11250" max="11250" width="37.7109375" style="19" customWidth="1"/>
    <col min="11251" max="11251" width="7.5703125" style="19" customWidth="1"/>
    <col min="11252" max="11253" width="9" style="19" customWidth="1"/>
    <col min="11254" max="11254" width="6.42578125" style="19" customWidth="1"/>
    <col min="11255" max="11255" width="9.28515625" style="19" customWidth="1"/>
    <col min="11256" max="11256" width="11" style="19" customWidth="1"/>
    <col min="11257" max="11257" width="9.85546875" style="19" customWidth="1"/>
    <col min="11258" max="11260" width="0" style="19" hidden="1" customWidth="1"/>
    <col min="11261" max="11267" width="9.140625" style="19" customWidth="1"/>
    <col min="11268" max="11505" width="9.140625" style="19"/>
    <col min="11506" max="11506" width="37.7109375" style="19" customWidth="1"/>
    <col min="11507" max="11507" width="7.5703125" style="19" customWidth="1"/>
    <col min="11508" max="11509" width="9" style="19" customWidth="1"/>
    <col min="11510" max="11510" width="6.42578125" style="19" customWidth="1"/>
    <col min="11511" max="11511" width="9.28515625" style="19" customWidth="1"/>
    <col min="11512" max="11512" width="11" style="19" customWidth="1"/>
    <col min="11513" max="11513" width="9.85546875" style="19" customWidth="1"/>
    <col min="11514" max="11516" width="0" style="19" hidden="1" customWidth="1"/>
    <col min="11517" max="11523" width="9.140625" style="19" customWidth="1"/>
    <col min="11524" max="11761" width="9.140625" style="19"/>
    <col min="11762" max="11762" width="37.7109375" style="19" customWidth="1"/>
    <col min="11763" max="11763" width="7.5703125" style="19" customWidth="1"/>
    <col min="11764" max="11765" width="9" style="19" customWidth="1"/>
    <col min="11766" max="11766" width="6.42578125" style="19" customWidth="1"/>
    <col min="11767" max="11767" width="9.28515625" style="19" customWidth="1"/>
    <col min="11768" max="11768" width="11" style="19" customWidth="1"/>
    <col min="11769" max="11769" width="9.85546875" style="19" customWidth="1"/>
    <col min="11770" max="11772" width="0" style="19" hidden="1" customWidth="1"/>
    <col min="11773" max="11779" width="9.140625" style="19" customWidth="1"/>
    <col min="11780" max="12017" width="9.140625" style="19"/>
    <col min="12018" max="12018" width="37.7109375" style="19" customWidth="1"/>
    <col min="12019" max="12019" width="7.5703125" style="19" customWidth="1"/>
    <col min="12020" max="12021" width="9" style="19" customWidth="1"/>
    <col min="12022" max="12022" width="6.42578125" style="19" customWidth="1"/>
    <col min="12023" max="12023" width="9.28515625" style="19" customWidth="1"/>
    <col min="12024" max="12024" width="11" style="19" customWidth="1"/>
    <col min="12025" max="12025" width="9.85546875" style="19" customWidth="1"/>
    <col min="12026" max="12028" width="0" style="19" hidden="1" customWidth="1"/>
    <col min="12029" max="12035" width="9.140625" style="19" customWidth="1"/>
    <col min="12036" max="12273" width="9.140625" style="19"/>
    <col min="12274" max="12274" width="37.7109375" style="19" customWidth="1"/>
    <col min="12275" max="12275" width="7.5703125" style="19" customWidth="1"/>
    <col min="12276" max="12277" width="9" style="19" customWidth="1"/>
    <col min="12278" max="12278" width="6.42578125" style="19" customWidth="1"/>
    <col min="12279" max="12279" width="9.28515625" style="19" customWidth="1"/>
    <col min="12280" max="12280" width="11" style="19" customWidth="1"/>
    <col min="12281" max="12281" width="9.85546875" style="19" customWidth="1"/>
    <col min="12282" max="12284" width="0" style="19" hidden="1" customWidth="1"/>
    <col min="12285" max="12291" width="9.140625" style="19" customWidth="1"/>
    <col min="12292" max="12529" width="9.140625" style="19"/>
    <col min="12530" max="12530" width="37.7109375" style="19" customWidth="1"/>
    <col min="12531" max="12531" width="7.5703125" style="19" customWidth="1"/>
    <col min="12532" max="12533" width="9" style="19" customWidth="1"/>
    <col min="12534" max="12534" width="6.42578125" style="19" customWidth="1"/>
    <col min="12535" max="12535" width="9.28515625" style="19" customWidth="1"/>
    <col min="12536" max="12536" width="11" style="19" customWidth="1"/>
    <col min="12537" max="12537" width="9.85546875" style="19" customWidth="1"/>
    <col min="12538" max="12540" width="0" style="19" hidden="1" customWidth="1"/>
    <col min="12541" max="12547" width="9.140625" style="19" customWidth="1"/>
    <col min="12548" max="12785" width="9.140625" style="19"/>
    <col min="12786" max="12786" width="37.7109375" style="19" customWidth="1"/>
    <col min="12787" max="12787" width="7.5703125" style="19" customWidth="1"/>
    <col min="12788" max="12789" width="9" style="19" customWidth="1"/>
    <col min="12790" max="12790" width="6.42578125" style="19" customWidth="1"/>
    <col min="12791" max="12791" width="9.28515625" style="19" customWidth="1"/>
    <col min="12792" max="12792" width="11" style="19" customWidth="1"/>
    <col min="12793" max="12793" width="9.85546875" style="19" customWidth="1"/>
    <col min="12794" max="12796" width="0" style="19" hidden="1" customWidth="1"/>
    <col min="12797" max="12803" width="9.140625" style="19" customWidth="1"/>
    <col min="12804" max="13041" width="9.140625" style="19"/>
    <col min="13042" max="13042" width="37.7109375" style="19" customWidth="1"/>
    <col min="13043" max="13043" width="7.5703125" style="19" customWidth="1"/>
    <col min="13044" max="13045" width="9" style="19" customWidth="1"/>
    <col min="13046" max="13046" width="6.42578125" style="19" customWidth="1"/>
    <col min="13047" max="13047" width="9.28515625" style="19" customWidth="1"/>
    <col min="13048" max="13048" width="11" style="19" customWidth="1"/>
    <col min="13049" max="13049" width="9.85546875" style="19" customWidth="1"/>
    <col min="13050" max="13052" width="0" style="19" hidden="1" customWidth="1"/>
    <col min="13053" max="13059" width="9.140625" style="19" customWidth="1"/>
    <col min="13060" max="13297" width="9.140625" style="19"/>
    <col min="13298" max="13298" width="37.7109375" style="19" customWidth="1"/>
    <col min="13299" max="13299" width="7.5703125" style="19" customWidth="1"/>
    <col min="13300" max="13301" width="9" style="19" customWidth="1"/>
    <col min="13302" max="13302" width="6.42578125" style="19" customWidth="1"/>
    <col min="13303" max="13303" width="9.28515625" style="19" customWidth="1"/>
    <col min="13304" max="13304" width="11" style="19" customWidth="1"/>
    <col min="13305" max="13305" width="9.85546875" style="19" customWidth="1"/>
    <col min="13306" max="13308" width="0" style="19" hidden="1" customWidth="1"/>
    <col min="13309" max="13315" width="9.140625" style="19" customWidth="1"/>
    <col min="13316" max="13553" width="9.140625" style="19"/>
    <col min="13554" max="13554" width="37.7109375" style="19" customWidth="1"/>
    <col min="13555" max="13555" width="7.5703125" style="19" customWidth="1"/>
    <col min="13556" max="13557" width="9" style="19" customWidth="1"/>
    <col min="13558" max="13558" width="6.42578125" style="19" customWidth="1"/>
    <col min="13559" max="13559" width="9.28515625" style="19" customWidth="1"/>
    <col min="13560" max="13560" width="11" style="19" customWidth="1"/>
    <col min="13561" max="13561" width="9.85546875" style="19" customWidth="1"/>
    <col min="13562" max="13564" width="0" style="19" hidden="1" customWidth="1"/>
    <col min="13565" max="13571" width="9.140625" style="19" customWidth="1"/>
    <col min="13572" max="13809" width="9.140625" style="19"/>
    <col min="13810" max="13810" width="37.7109375" style="19" customWidth="1"/>
    <col min="13811" max="13811" width="7.5703125" style="19" customWidth="1"/>
    <col min="13812" max="13813" width="9" style="19" customWidth="1"/>
    <col min="13814" max="13814" width="6.42578125" style="19" customWidth="1"/>
    <col min="13815" max="13815" width="9.28515625" style="19" customWidth="1"/>
    <col min="13816" max="13816" width="11" style="19" customWidth="1"/>
    <col min="13817" max="13817" width="9.85546875" style="19" customWidth="1"/>
    <col min="13818" max="13820" width="0" style="19" hidden="1" customWidth="1"/>
    <col min="13821" max="13827" width="9.140625" style="19" customWidth="1"/>
    <col min="13828" max="14065" width="9.140625" style="19"/>
    <col min="14066" max="14066" width="37.7109375" style="19" customWidth="1"/>
    <col min="14067" max="14067" width="7.5703125" style="19" customWidth="1"/>
    <col min="14068" max="14069" width="9" style="19" customWidth="1"/>
    <col min="14070" max="14070" width="6.42578125" style="19" customWidth="1"/>
    <col min="14071" max="14071" width="9.28515625" style="19" customWidth="1"/>
    <col min="14072" max="14072" width="11" style="19" customWidth="1"/>
    <col min="14073" max="14073" width="9.85546875" style="19" customWidth="1"/>
    <col min="14074" max="14076" width="0" style="19" hidden="1" customWidth="1"/>
    <col min="14077" max="14083" width="9.140625" style="19" customWidth="1"/>
    <col min="14084" max="14321" width="9.140625" style="19"/>
    <col min="14322" max="14322" width="37.7109375" style="19" customWidth="1"/>
    <col min="14323" max="14323" width="7.5703125" style="19" customWidth="1"/>
    <col min="14324" max="14325" width="9" style="19" customWidth="1"/>
    <col min="14326" max="14326" width="6.42578125" style="19" customWidth="1"/>
    <col min="14327" max="14327" width="9.28515625" style="19" customWidth="1"/>
    <col min="14328" max="14328" width="11" style="19" customWidth="1"/>
    <col min="14329" max="14329" width="9.85546875" style="19" customWidth="1"/>
    <col min="14330" max="14332" width="0" style="19" hidden="1" customWidth="1"/>
    <col min="14333" max="14339" width="9.140625" style="19" customWidth="1"/>
    <col min="14340" max="14577" width="9.140625" style="19"/>
    <col min="14578" max="14578" width="37.7109375" style="19" customWidth="1"/>
    <col min="14579" max="14579" width="7.5703125" style="19" customWidth="1"/>
    <col min="14580" max="14581" width="9" style="19" customWidth="1"/>
    <col min="14582" max="14582" width="6.42578125" style="19" customWidth="1"/>
    <col min="14583" max="14583" width="9.28515625" style="19" customWidth="1"/>
    <col min="14584" max="14584" width="11" style="19" customWidth="1"/>
    <col min="14585" max="14585" width="9.85546875" style="19" customWidth="1"/>
    <col min="14586" max="14588" width="0" style="19" hidden="1" customWidth="1"/>
    <col min="14589" max="14595" width="9.140625" style="19" customWidth="1"/>
    <col min="14596" max="14833" width="9.140625" style="19"/>
    <col min="14834" max="14834" width="37.7109375" style="19" customWidth="1"/>
    <col min="14835" max="14835" width="7.5703125" style="19" customWidth="1"/>
    <col min="14836" max="14837" width="9" style="19" customWidth="1"/>
    <col min="14838" max="14838" width="6.42578125" style="19" customWidth="1"/>
    <col min="14839" max="14839" width="9.28515625" style="19" customWidth="1"/>
    <col min="14840" max="14840" width="11" style="19" customWidth="1"/>
    <col min="14841" max="14841" width="9.85546875" style="19" customWidth="1"/>
    <col min="14842" max="14844" width="0" style="19" hidden="1" customWidth="1"/>
    <col min="14845" max="14851" width="9.140625" style="19" customWidth="1"/>
    <col min="14852" max="15089" width="9.140625" style="19"/>
    <col min="15090" max="15090" width="37.7109375" style="19" customWidth="1"/>
    <col min="15091" max="15091" width="7.5703125" style="19" customWidth="1"/>
    <col min="15092" max="15093" width="9" style="19" customWidth="1"/>
    <col min="15094" max="15094" width="6.42578125" style="19" customWidth="1"/>
    <col min="15095" max="15095" width="9.28515625" style="19" customWidth="1"/>
    <col min="15096" max="15096" width="11" style="19" customWidth="1"/>
    <col min="15097" max="15097" width="9.85546875" style="19" customWidth="1"/>
    <col min="15098" max="15100" width="0" style="19" hidden="1" customWidth="1"/>
    <col min="15101" max="15107" width="9.140625" style="19" customWidth="1"/>
    <col min="15108" max="15345" width="9.140625" style="19"/>
    <col min="15346" max="15346" width="37.7109375" style="19" customWidth="1"/>
    <col min="15347" max="15347" width="7.5703125" style="19" customWidth="1"/>
    <col min="15348" max="15349" width="9" style="19" customWidth="1"/>
    <col min="15350" max="15350" width="6.42578125" style="19" customWidth="1"/>
    <col min="15351" max="15351" width="9.28515625" style="19" customWidth="1"/>
    <col min="15352" max="15352" width="11" style="19" customWidth="1"/>
    <col min="15353" max="15353" width="9.85546875" style="19" customWidth="1"/>
    <col min="15354" max="15356" width="0" style="19" hidden="1" customWidth="1"/>
    <col min="15357" max="15363" width="9.140625" style="19" customWidth="1"/>
    <col min="15364" max="15601" width="9.140625" style="19"/>
    <col min="15602" max="15602" width="37.7109375" style="19" customWidth="1"/>
    <col min="15603" max="15603" width="7.5703125" style="19" customWidth="1"/>
    <col min="15604" max="15605" width="9" style="19" customWidth="1"/>
    <col min="15606" max="15606" width="6.42578125" style="19" customWidth="1"/>
    <col min="15607" max="15607" width="9.28515625" style="19" customWidth="1"/>
    <col min="15608" max="15608" width="11" style="19" customWidth="1"/>
    <col min="15609" max="15609" width="9.85546875" style="19" customWidth="1"/>
    <col min="15610" max="15612" width="0" style="19" hidden="1" customWidth="1"/>
    <col min="15613" max="15619" width="9.140625" style="19" customWidth="1"/>
    <col min="15620" max="15857" width="9.140625" style="19"/>
    <col min="15858" max="15858" width="37.7109375" style="19" customWidth="1"/>
    <col min="15859" max="15859" width="7.5703125" style="19" customWidth="1"/>
    <col min="15860" max="15861" width="9" style="19" customWidth="1"/>
    <col min="15862" max="15862" width="6.42578125" style="19" customWidth="1"/>
    <col min="15863" max="15863" width="9.28515625" style="19" customWidth="1"/>
    <col min="15864" max="15864" width="11" style="19" customWidth="1"/>
    <col min="15865" max="15865" width="9.85546875" style="19" customWidth="1"/>
    <col min="15866" max="15868" width="0" style="19" hidden="1" customWidth="1"/>
    <col min="15869" max="15875" width="9.140625" style="19" customWidth="1"/>
    <col min="15876" max="16113" width="9.140625" style="19"/>
    <col min="16114" max="16114" width="37.7109375" style="19" customWidth="1"/>
    <col min="16115" max="16115" width="7.5703125" style="19" customWidth="1"/>
    <col min="16116" max="16117" width="9" style="19" customWidth="1"/>
    <col min="16118" max="16118" width="6.42578125" style="19" customWidth="1"/>
    <col min="16119" max="16119" width="9.28515625" style="19" customWidth="1"/>
    <col min="16120" max="16120" width="11" style="19" customWidth="1"/>
    <col min="16121" max="16121" width="9.85546875" style="19" customWidth="1"/>
    <col min="16122" max="16124" width="0" style="19" hidden="1" customWidth="1"/>
    <col min="16125" max="16131" width="9.140625" style="19" customWidth="1"/>
    <col min="16132" max="16384" width="9.140625" style="19"/>
  </cols>
  <sheetData>
    <row r="2" spans="1:5" x14ac:dyDescent="0.2">
      <c r="B2" s="19" t="s">
        <v>276</v>
      </c>
    </row>
    <row r="3" spans="1:5" ht="12" customHeight="1" x14ac:dyDescent="0.2">
      <c r="B3" s="111" t="s">
        <v>228</v>
      </c>
      <c r="C3" s="111"/>
      <c r="D3" s="111"/>
      <c r="E3" s="111"/>
    </row>
    <row r="4" spans="1:5" x14ac:dyDescent="0.2">
      <c r="B4" s="19" t="s">
        <v>322</v>
      </c>
    </row>
    <row r="6" spans="1:5" ht="59.25" customHeight="1" x14ac:dyDescent="0.2">
      <c r="A6" s="113" t="s">
        <v>324</v>
      </c>
      <c r="B6" s="113"/>
      <c r="C6" s="113"/>
      <c r="D6" s="113"/>
      <c r="E6" s="113"/>
    </row>
    <row r="7" spans="1:5" x14ac:dyDescent="0.2">
      <c r="A7" s="20"/>
    </row>
    <row r="8" spans="1:5" x14ac:dyDescent="0.2">
      <c r="E8" s="21" t="s">
        <v>89</v>
      </c>
    </row>
    <row r="9" spans="1:5" ht="36" x14ac:dyDescent="0.2">
      <c r="A9" s="105" t="s">
        <v>0</v>
      </c>
      <c r="B9" s="106" t="s">
        <v>1</v>
      </c>
      <c r="C9" s="106" t="s">
        <v>2</v>
      </c>
      <c r="D9" s="106" t="s">
        <v>3</v>
      </c>
      <c r="E9" s="106" t="s">
        <v>310</v>
      </c>
    </row>
    <row r="10" spans="1:5" x14ac:dyDescent="0.2">
      <c r="A10" s="22">
        <v>1</v>
      </c>
      <c r="B10" s="22">
        <v>2</v>
      </c>
      <c r="C10" s="22">
        <v>3</v>
      </c>
      <c r="D10" s="22">
        <v>4</v>
      </c>
      <c r="E10" s="22">
        <v>5</v>
      </c>
    </row>
    <row r="11" spans="1:5" ht="36" x14ac:dyDescent="0.2">
      <c r="A11" s="46" t="s">
        <v>95</v>
      </c>
      <c r="B11" s="18"/>
      <c r="C11" s="18"/>
      <c r="D11" s="18"/>
      <c r="E11" s="18"/>
    </row>
    <row r="12" spans="1:5" x14ac:dyDescent="0.2">
      <c r="A12" s="36" t="s">
        <v>4</v>
      </c>
      <c r="B12" s="37"/>
      <c r="C12" s="37"/>
      <c r="D12" s="37"/>
      <c r="E12" s="24">
        <f>E13+E91+E100+E118+E149+E213+E220+E235+E267</f>
        <v>224306088.20000002</v>
      </c>
    </row>
    <row r="13" spans="1:5" x14ac:dyDescent="0.2">
      <c r="A13" s="1" t="s">
        <v>5</v>
      </c>
      <c r="B13" s="3" t="s">
        <v>7</v>
      </c>
      <c r="C13" s="44"/>
      <c r="D13" s="44"/>
      <c r="E13" s="23">
        <f>E14+E19+E31+E37</f>
        <v>135363553</v>
      </c>
    </row>
    <row r="14" spans="1:5" ht="36" x14ac:dyDescent="0.2">
      <c r="A14" s="38" t="s">
        <v>47</v>
      </c>
      <c r="B14" s="12" t="s">
        <v>8</v>
      </c>
      <c r="C14" s="15"/>
      <c r="D14" s="15"/>
      <c r="E14" s="30">
        <f t="shared" ref="E14" si="0">+E15</f>
        <v>1793076</v>
      </c>
    </row>
    <row r="15" spans="1:5" ht="36" x14ac:dyDescent="0.2">
      <c r="A15" s="28" t="s">
        <v>48</v>
      </c>
      <c r="B15" s="49" t="s">
        <v>8</v>
      </c>
      <c r="C15" s="49" t="s">
        <v>115</v>
      </c>
      <c r="D15" s="49"/>
      <c r="E15" s="24">
        <f t="shared" ref="E15:E17" si="1">E16</f>
        <v>1793076</v>
      </c>
    </row>
    <row r="16" spans="1:5" ht="24" x14ac:dyDescent="0.2">
      <c r="A16" s="48" t="s">
        <v>9</v>
      </c>
      <c r="B16" s="49" t="s">
        <v>8</v>
      </c>
      <c r="C16" s="49" t="s">
        <v>115</v>
      </c>
      <c r="D16" s="49"/>
      <c r="E16" s="24">
        <f t="shared" si="1"/>
        <v>1793076</v>
      </c>
    </row>
    <row r="17" spans="1:5" ht="48" x14ac:dyDescent="0.2">
      <c r="A17" s="40" t="s">
        <v>80</v>
      </c>
      <c r="B17" s="4" t="s">
        <v>8</v>
      </c>
      <c r="C17" s="4" t="s">
        <v>115</v>
      </c>
      <c r="D17" s="4" t="s">
        <v>50</v>
      </c>
      <c r="E17" s="26">
        <f t="shared" si="1"/>
        <v>1793076</v>
      </c>
    </row>
    <row r="18" spans="1:5" ht="24" x14ac:dyDescent="0.2">
      <c r="A18" s="42" t="s">
        <v>86</v>
      </c>
      <c r="B18" s="4" t="s">
        <v>8</v>
      </c>
      <c r="C18" s="4" t="s">
        <v>115</v>
      </c>
      <c r="D18" s="4" t="s">
        <v>52</v>
      </c>
      <c r="E18" s="27">
        <v>1793076</v>
      </c>
    </row>
    <row r="19" spans="1:5" ht="36" x14ac:dyDescent="0.2">
      <c r="A19" s="35" t="s">
        <v>10</v>
      </c>
      <c r="B19" s="12" t="s">
        <v>11</v>
      </c>
      <c r="C19" s="15"/>
      <c r="D19" s="15"/>
      <c r="E19" s="30">
        <f>E20+E27</f>
        <v>16931486</v>
      </c>
    </row>
    <row r="20" spans="1:5" ht="36" x14ac:dyDescent="0.2">
      <c r="A20" s="28" t="s">
        <v>218</v>
      </c>
      <c r="B20" s="49" t="s">
        <v>11</v>
      </c>
      <c r="C20" s="49" t="s">
        <v>116</v>
      </c>
      <c r="D20" s="49"/>
      <c r="E20" s="24">
        <f t="shared" ref="E20:E21" si="2">E21</f>
        <v>15320593</v>
      </c>
    </row>
    <row r="21" spans="1:5" ht="24" x14ac:dyDescent="0.2">
      <c r="A21" s="48" t="s">
        <v>114</v>
      </c>
      <c r="B21" s="50" t="s">
        <v>11</v>
      </c>
      <c r="C21" s="49" t="s">
        <v>117</v>
      </c>
      <c r="D21" s="49"/>
      <c r="E21" s="24">
        <f t="shared" si="2"/>
        <v>15320593</v>
      </c>
    </row>
    <row r="22" spans="1:5" x14ac:dyDescent="0.2">
      <c r="A22" s="48" t="s">
        <v>49</v>
      </c>
      <c r="B22" s="49" t="s">
        <v>11</v>
      </c>
      <c r="C22" s="49" t="s">
        <v>118</v>
      </c>
      <c r="D22" s="49"/>
      <c r="E22" s="24">
        <f>E23+E25</f>
        <v>15320593</v>
      </c>
    </row>
    <row r="23" spans="1:5" ht="48" x14ac:dyDescent="0.2">
      <c r="A23" s="41" t="s">
        <v>80</v>
      </c>
      <c r="B23" s="4" t="s">
        <v>11</v>
      </c>
      <c r="C23" s="4" t="s">
        <v>118</v>
      </c>
      <c r="D23" s="4" t="s">
        <v>50</v>
      </c>
      <c r="E23" s="26">
        <f t="shared" ref="E23" si="3">E24</f>
        <v>13219193</v>
      </c>
    </row>
    <row r="24" spans="1:5" ht="24" x14ac:dyDescent="0.2">
      <c r="A24" s="42" t="s">
        <v>86</v>
      </c>
      <c r="B24" s="4" t="s">
        <v>11</v>
      </c>
      <c r="C24" s="4" t="s">
        <v>118</v>
      </c>
      <c r="D24" s="4" t="s">
        <v>52</v>
      </c>
      <c r="E24" s="27">
        <v>13219193</v>
      </c>
    </row>
    <row r="25" spans="1:5" ht="24" x14ac:dyDescent="0.2">
      <c r="A25" s="40" t="s">
        <v>61</v>
      </c>
      <c r="B25" s="4" t="s">
        <v>11</v>
      </c>
      <c r="C25" s="4" t="s">
        <v>118</v>
      </c>
      <c r="D25" s="4" t="s">
        <v>53</v>
      </c>
      <c r="E25" s="26">
        <f t="shared" ref="E25" si="4">E26</f>
        <v>2101400</v>
      </c>
    </row>
    <row r="26" spans="1:5" ht="24" x14ac:dyDescent="0.2">
      <c r="A26" s="40" t="s">
        <v>62</v>
      </c>
      <c r="B26" s="4" t="s">
        <v>11</v>
      </c>
      <c r="C26" s="4" t="s">
        <v>118</v>
      </c>
      <c r="D26" s="4" t="s">
        <v>54</v>
      </c>
      <c r="E26" s="27">
        <v>2101400</v>
      </c>
    </row>
    <row r="27" spans="1:5" x14ac:dyDescent="0.2">
      <c r="A27" s="28" t="s">
        <v>57</v>
      </c>
      <c r="B27" s="49" t="s">
        <v>11</v>
      </c>
      <c r="C27" s="49" t="s">
        <v>119</v>
      </c>
      <c r="D27" s="49"/>
      <c r="E27" s="24">
        <f t="shared" ref="E27:E29" si="5">E28</f>
        <v>1610893</v>
      </c>
    </row>
    <row r="28" spans="1:5" ht="24" x14ac:dyDescent="0.2">
      <c r="A28" s="48" t="s">
        <v>58</v>
      </c>
      <c r="B28" s="49" t="s">
        <v>11</v>
      </c>
      <c r="C28" s="49" t="s">
        <v>120</v>
      </c>
      <c r="D28" s="49"/>
      <c r="E28" s="24">
        <f t="shared" si="5"/>
        <v>1610893</v>
      </c>
    </row>
    <row r="29" spans="1:5" ht="48" x14ac:dyDescent="0.2">
      <c r="A29" s="41" t="s">
        <v>80</v>
      </c>
      <c r="B29" s="4" t="s">
        <v>11</v>
      </c>
      <c r="C29" s="4" t="s">
        <v>120</v>
      </c>
      <c r="D29" s="4" t="s">
        <v>50</v>
      </c>
      <c r="E29" s="26">
        <f t="shared" si="5"/>
        <v>1610893</v>
      </c>
    </row>
    <row r="30" spans="1:5" ht="24" x14ac:dyDescent="0.2">
      <c r="A30" s="42" t="s">
        <v>75</v>
      </c>
      <c r="B30" s="4" t="s">
        <v>11</v>
      </c>
      <c r="C30" s="4" t="s">
        <v>120</v>
      </c>
      <c r="D30" s="4" t="s">
        <v>52</v>
      </c>
      <c r="E30" s="27">
        <v>1610893</v>
      </c>
    </row>
    <row r="31" spans="1:5" x14ac:dyDescent="0.2">
      <c r="A31" s="11" t="s">
        <v>12</v>
      </c>
      <c r="B31" s="13" t="s">
        <v>13</v>
      </c>
      <c r="C31" s="8"/>
      <c r="D31" s="52"/>
      <c r="E31" s="30">
        <f t="shared" ref="E31:E35" si="6">E32</f>
        <v>400000</v>
      </c>
    </row>
    <row r="32" spans="1:5" ht="36" x14ac:dyDescent="0.2">
      <c r="A32" s="28" t="s">
        <v>286</v>
      </c>
      <c r="B32" s="49" t="s">
        <v>13</v>
      </c>
      <c r="C32" s="49" t="s">
        <v>122</v>
      </c>
      <c r="D32" s="4"/>
      <c r="E32" s="24">
        <f t="shared" si="6"/>
        <v>400000</v>
      </c>
    </row>
    <row r="33" spans="1:5" ht="24" x14ac:dyDescent="0.2">
      <c r="A33" s="14" t="s">
        <v>121</v>
      </c>
      <c r="B33" s="49" t="s">
        <v>13</v>
      </c>
      <c r="C33" s="49" t="s">
        <v>123</v>
      </c>
      <c r="D33" s="4"/>
      <c r="E33" s="24">
        <f t="shared" si="6"/>
        <v>400000</v>
      </c>
    </row>
    <row r="34" spans="1:5" x14ac:dyDescent="0.2">
      <c r="A34" s="14" t="s">
        <v>59</v>
      </c>
      <c r="B34" s="49" t="s">
        <v>13</v>
      </c>
      <c r="C34" s="49" t="s">
        <v>209</v>
      </c>
      <c r="D34" s="49"/>
      <c r="E34" s="24">
        <f t="shared" si="6"/>
        <v>400000</v>
      </c>
    </row>
    <row r="35" spans="1:5" x14ac:dyDescent="0.2">
      <c r="A35" s="7" t="s">
        <v>45</v>
      </c>
      <c r="B35" s="4" t="s">
        <v>13</v>
      </c>
      <c r="C35" s="4" t="s">
        <v>209</v>
      </c>
      <c r="D35" s="4">
        <v>800</v>
      </c>
      <c r="E35" s="26">
        <f t="shared" si="6"/>
        <v>400000</v>
      </c>
    </row>
    <row r="36" spans="1:5" x14ac:dyDescent="0.2">
      <c r="A36" s="7" t="s">
        <v>60</v>
      </c>
      <c r="B36" s="4" t="s">
        <v>13</v>
      </c>
      <c r="C36" s="4" t="s">
        <v>209</v>
      </c>
      <c r="D36" s="4">
        <v>870</v>
      </c>
      <c r="E36" s="27">
        <v>400000</v>
      </c>
    </row>
    <row r="37" spans="1:5" x14ac:dyDescent="0.2">
      <c r="A37" s="11" t="s">
        <v>14</v>
      </c>
      <c r="B37" s="13" t="s">
        <v>15</v>
      </c>
      <c r="C37" s="15"/>
      <c r="D37" s="15"/>
      <c r="E37" s="30">
        <f>E48+E58+E63+E38+E76+E81</f>
        <v>116238991</v>
      </c>
    </row>
    <row r="38" spans="1:5" ht="36" x14ac:dyDescent="0.2">
      <c r="A38" s="28" t="s">
        <v>65</v>
      </c>
      <c r="B38" s="49" t="s">
        <v>15</v>
      </c>
      <c r="C38" s="49" t="s">
        <v>125</v>
      </c>
      <c r="D38" s="4"/>
      <c r="E38" s="24">
        <f t="shared" ref="E38" si="7">E39</f>
        <v>12978547</v>
      </c>
    </row>
    <row r="39" spans="1:5" ht="36" x14ac:dyDescent="0.2">
      <c r="A39" s="55" t="s">
        <v>124</v>
      </c>
      <c r="B39" s="49" t="s">
        <v>15</v>
      </c>
      <c r="C39" s="49" t="s">
        <v>126</v>
      </c>
      <c r="D39" s="4"/>
      <c r="E39" s="24">
        <f t="shared" ref="E39" si="8">E40+E45</f>
        <v>12978547</v>
      </c>
    </row>
    <row r="40" spans="1:5" ht="36" x14ac:dyDescent="0.2">
      <c r="A40" s="55" t="s">
        <v>81</v>
      </c>
      <c r="B40" s="49" t="s">
        <v>15</v>
      </c>
      <c r="C40" s="49" t="s">
        <v>127</v>
      </c>
      <c r="D40" s="49"/>
      <c r="E40" s="24">
        <f t="shared" ref="E40" si="9">E41+E43</f>
        <v>11971783</v>
      </c>
    </row>
    <row r="41" spans="1:5" ht="48" x14ac:dyDescent="0.2">
      <c r="A41" s="41" t="s">
        <v>80</v>
      </c>
      <c r="B41" s="4" t="s">
        <v>15</v>
      </c>
      <c r="C41" s="4" t="s">
        <v>127</v>
      </c>
      <c r="D41" s="4" t="s">
        <v>50</v>
      </c>
      <c r="E41" s="26">
        <f t="shared" ref="E41" si="10">E42</f>
        <v>11876783</v>
      </c>
    </row>
    <row r="42" spans="1:5" ht="24" x14ac:dyDescent="0.2">
      <c r="A42" s="41" t="s">
        <v>51</v>
      </c>
      <c r="B42" s="4" t="s">
        <v>15</v>
      </c>
      <c r="C42" s="4" t="s">
        <v>127</v>
      </c>
      <c r="D42" s="4" t="s">
        <v>52</v>
      </c>
      <c r="E42" s="27">
        <v>11876783</v>
      </c>
    </row>
    <row r="43" spans="1:5" ht="24" x14ac:dyDescent="0.2">
      <c r="A43" s="40" t="s">
        <v>61</v>
      </c>
      <c r="B43" s="4" t="s">
        <v>15</v>
      </c>
      <c r="C43" s="4" t="s">
        <v>127</v>
      </c>
      <c r="D43" s="4" t="s">
        <v>53</v>
      </c>
      <c r="E43" s="26">
        <f t="shared" ref="E43" si="11">E44</f>
        <v>95000</v>
      </c>
    </row>
    <row r="44" spans="1:5" ht="24" x14ac:dyDescent="0.2">
      <c r="A44" s="40" t="s">
        <v>62</v>
      </c>
      <c r="B44" s="4" t="s">
        <v>15</v>
      </c>
      <c r="C44" s="4" t="s">
        <v>127</v>
      </c>
      <c r="D44" s="4" t="s">
        <v>54</v>
      </c>
      <c r="E44" s="27">
        <v>95000</v>
      </c>
    </row>
    <row r="45" spans="1:5" ht="36" x14ac:dyDescent="0.2">
      <c r="A45" s="56" t="s">
        <v>129</v>
      </c>
      <c r="B45" s="49" t="s">
        <v>15</v>
      </c>
      <c r="C45" s="49" t="s">
        <v>128</v>
      </c>
      <c r="D45" s="49"/>
      <c r="E45" s="24">
        <f t="shared" ref="E45:E46" si="12">E46</f>
        <v>1006764</v>
      </c>
    </row>
    <row r="46" spans="1:5" ht="24" x14ac:dyDescent="0.2">
      <c r="A46" s="40" t="s">
        <v>61</v>
      </c>
      <c r="B46" s="4" t="s">
        <v>15</v>
      </c>
      <c r="C46" s="4" t="s">
        <v>128</v>
      </c>
      <c r="D46" s="4" t="s">
        <v>53</v>
      </c>
      <c r="E46" s="26">
        <f t="shared" si="12"/>
        <v>1006764</v>
      </c>
    </row>
    <row r="47" spans="1:5" ht="24" x14ac:dyDescent="0.2">
      <c r="A47" s="40" t="s">
        <v>62</v>
      </c>
      <c r="B47" s="4" t="s">
        <v>15</v>
      </c>
      <c r="C47" s="4" t="s">
        <v>128</v>
      </c>
      <c r="D47" s="4" t="s">
        <v>54</v>
      </c>
      <c r="E47" s="27">
        <v>1006764</v>
      </c>
    </row>
    <row r="48" spans="1:5" ht="36" x14ac:dyDescent="0.2">
      <c r="A48" s="28" t="s">
        <v>287</v>
      </c>
      <c r="B48" s="49" t="s">
        <v>15</v>
      </c>
      <c r="C48" s="50" t="s">
        <v>122</v>
      </c>
      <c r="D48" s="18"/>
      <c r="E48" s="24">
        <f t="shared" ref="E48" si="13">E49</f>
        <v>555944</v>
      </c>
    </row>
    <row r="49" spans="1:5" ht="24" x14ac:dyDescent="0.2">
      <c r="A49" s="14" t="s">
        <v>121</v>
      </c>
      <c r="B49" s="49" t="s">
        <v>15</v>
      </c>
      <c r="C49" s="50" t="s">
        <v>123</v>
      </c>
      <c r="D49" s="18"/>
      <c r="E49" s="24">
        <f>E50+E55</f>
        <v>555944</v>
      </c>
    </row>
    <row r="50" spans="1:5" x14ac:dyDescent="0.2">
      <c r="A50" s="48" t="s">
        <v>141</v>
      </c>
      <c r="B50" s="49" t="s">
        <v>15</v>
      </c>
      <c r="C50" s="50" t="s">
        <v>193</v>
      </c>
      <c r="D50" s="50"/>
      <c r="E50" s="24">
        <f t="shared" ref="E50" si="14">E51+E53</f>
        <v>287000</v>
      </c>
    </row>
    <row r="51" spans="1:5" ht="48" x14ac:dyDescent="0.2">
      <c r="A51" s="6" t="s">
        <v>80</v>
      </c>
      <c r="B51" s="4" t="s">
        <v>15</v>
      </c>
      <c r="C51" s="5" t="s">
        <v>193</v>
      </c>
      <c r="D51" s="18">
        <v>100</v>
      </c>
      <c r="E51" s="26">
        <f t="shared" ref="E51" si="15">E52</f>
        <v>267000</v>
      </c>
    </row>
    <row r="52" spans="1:5" ht="24" x14ac:dyDescent="0.2">
      <c r="A52" s="6" t="s">
        <v>87</v>
      </c>
      <c r="B52" s="4" t="s">
        <v>15</v>
      </c>
      <c r="C52" s="5" t="s">
        <v>193</v>
      </c>
      <c r="D52" s="18">
        <v>120</v>
      </c>
      <c r="E52" s="27">
        <v>267000</v>
      </c>
    </row>
    <row r="53" spans="1:5" ht="24" x14ac:dyDescent="0.2">
      <c r="A53" s="40" t="s">
        <v>61</v>
      </c>
      <c r="B53" s="4" t="s">
        <v>15</v>
      </c>
      <c r="C53" s="5" t="s">
        <v>193</v>
      </c>
      <c r="D53" s="5" t="s">
        <v>53</v>
      </c>
      <c r="E53" s="26">
        <f t="shared" ref="E53" si="16">E54</f>
        <v>20000</v>
      </c>
    </row>
    <row r="54" spans="1:5" ht="24" x14ac:dyDescent="0.2">
      <c r="A54" s="40" t="s">
        <v>62</v>
      </c>
      <c r="B54" s="4" t="s">
        <v>15</v>
      </c>
      <c r="C54" s="5" t="s">
        <v>193</v>
      </c>
      <c r="D54" s="5" t="s">
        <v>54</v>
      </c>
      <c r="E54" s="27">
        <v>20000</v>
      </c>
    </row>
    <row r="55" spans="1:5" ht="24" x14ac:dyDescent="0.2">
      <c r="A55" s="48" t="s">
        <v>142</v>
      </c>
      <c r="B55" s="49" t="s">
        <v>15</v>
      </c>
      <c r="C55" s="50" t="s">
        <v>143</v>
      </c>
      <c r="D55" s="50"/>
      <c r="E55" s="24">
        <f t="shared" ref="E55:E56" si="17">E56</f>
        <v>268944</v>
      </c>
    </row>
    <row r="56" spans="1:5" ht="48" x14ac:dyDescent="0.2">
      <c r="A56" s="6" t="s">
        <v>80</v>
      </c>
      <c r="B56" s="4" t="s">
        <v>15</v>
      </c>
      <c r="C56" s="5" t="s">
        <v>143</v>
      </c>
      <c r="D56" s="18">
        <v>100</v>
      </c>
      <c r="E56" s="26">
        <f t="shared" si="17"/>
        <v>268944</v>
      </c>
    </row>
    <row r="57" spans="1:5" ht="24" x14ac:dyDescent="0.2">
      <c r="A57" s="6" t="s">
        <v>87</v>
      </c>
      <c r="B57" s="4" t="s">
        <v>15</v>
      </c>
      <c r="C57" s="5" t="s">
        <v>143</v>
      </c>
      <c r="D57" s="18">
        <v>120</v>
      </c>
      <c r="E57" s="27">
        <v>268944</v>
      </c>
    </row>
    <row r="58" spans="1:5" ht="36" x14ac:dyDescent="0.2">
      <c r="A58" s="28" t="s">
        <v>64</v>
      </c>
      <c r="B58" s="49" t="s">
        <v>15</v>
      </c>
      <c r="C58" s="49" t="s">
        <v>133</v>
      </c>
      <c r="D58" s="4"/>
      <c r="E58" s="24">
        <f t="shared" ref="E58:E61" si="18">E59</f>
        <v>613800</v>
      </c>
    </row>
    <row r="59" spans="1:5" ht="24" x14ac:dyDescent="0.2">
      <c r="A59" s="14" t="s">
        <v>131</v>
      </c>
      <c r="B59" s="49" t="s">
        <v>15</v>
      </c>
      <c r="C59" s="49" t="s">
        <v>211</v>
      </c>
      <c r="D59" s="4"/>
      <c r="E59" s="24">
        <f t="shared" si="18"/>
        <v>613800</v>
      </c>
    </row>
    <row r="60" spans="1:5" x14ac:dyDescent="0.2">
      <c r="A60" s="14" t="s">
        <v>212</v>
      </c>
      <c r="B60" s="49" t="s">
        <v>15</v>
      </c>
      <c r="C60" s="49" t="s">
        <v>132</v>
      </c>
      <c r="D60" s="49"/>
      <c r="E60" s="24">
        <f t="shared" si="18"/>
        <v>613800</v>
      </c>
    </row>
    <row r="61" spans="1:5" ht="24" x14ac:dyDescent="0.2">
      <c r="A61" s="40" t="s">
        <v>61</v>
      </c>
      <c r="B61" s="4" t="s">
        <v>15</v>
      </c>
      <c r="C61" s="4" t="s">
        <v>132</v>
      </c>
      <c r="D61" s="4" t="s">
        <v>53</v>
      </c>
      <c r="E61" s="26">
        <f t="shared" si="18"/>
        <v>613800</v>
      </c>
    </row>
    <row r="62" spans="1:5" ht="24" x14ac:dyDescent="0.2">
      <c r="A62" s="40" t="s">
        <v>62</v>
      </c>
      <c r="B62" s="4" t="s">
        <v>15</v>
      </c>
      <c r="C62" s="4" t="s">
        <v>132</v>
      </c>
      <c r="D62" s="4" t="s">
        <v>54</v>
      </c>
      <c r="E62" s="27">
        <v>613800</v>
      </c>
    </row>
    <row r="63" spans="1:5" ht="24" x14ac:dyDescent="0.2">
      <c r="A63" s="28" t="s">
        <v>250</v>
      </c>
      <c r="B63" s="49" t="s">
        <v>15</v>
      </c>
      <c r="C63" s="49" t="s">
        <v>160</v>
      </c>
      <c r="D63" s="49"/>
      <c r="E63" s="24">
        <f t="shared" ref="E63" si="19">E64+E68+E72</f>
        <v>1340000</v>
      </c>
    </row>
    <row r="64" spans="1:5" ht="24" x14ac:dyDescent="0.2">
      <c r="A64" s="48" t="s">
        <v>251</v>
      </c>
      <c r="B64" s="49" t="s">
        <v>15</v>
      </c>
      <c r="C64" s="49" t="s">
        <v>161</v>
      </c>
      <c r="D64" s="49"/>
      <c r="E64" s="24">
        <f t="shared" ref="E64:E66" si="20">E65</f>
        <v>270000</v>
      </c>
    </row>
    <row r="65" spans="1:5" x14ac:dyDescent="0.2">
      <c r="A65" s="48" t="s">
        <v>269</v>
      </c>
      <c r="B65" s="49" t="s">
        <v>15</v>
      </c>
      <c r="C65" s="49" t="s">
        <v>162</v>
      </c>
      <c r="D65" s="49"/>
      <c r="E65" s="24">
        <f t="shared" si="20"/>
        <v>270000</v>
      </c>
    </row>
    <row r="66" spans="1:5" ht="24" x14ac:dyDescent="0.2">
      <c r="A66" s="40" t="s">
        <v>61</v>
      </c>
      <c r="B66" s="4" t="s">
        <v>15</v>
      </c>
      <c r="C66" s="4" t="s">
        <v>162</v>
      </c>
      <c r="D66" s="4" t="s">
        <v>53</v>
      </c>
      <c r="E66" s="26">
        <f t="shared" si="20"/>
        <v>270000</v>
      </c>
    </row>
    <row r="67" spans="1:5" ht="24" x14ac:dyDescent="0.2">
      <c r="A67" s="40" t="s">
        <v>62</v>
      </c>
      <c r="B67" s="4" t="s">
        <v>15</v>
      </c>
      <c r="C67" s="4" t="s">
        <v>162</v>
      </c>
      <c r="D67" s="4" t="s">
        <v>54</v>
      </c>
      <c r="E67" s="27">
        <v>270000</v>
      </c>
    </row>
    <row r="68" spans="1:5" ht="24" x14ac:dyDescent="0.2">
      <c r="A68" s="48" t="s">
        <v>252</v>
      </c>
      <c r="B68" s="49" t="s">
        <v>15</v>
      </c>
      <c r="C68" s="49" t="s">
        <v>254</v>
      </c>
      <c r="D68" s="49"/>
      <c r="E68" s="24">
        <f t="shared" ref="E68:E70" si="21">E69</f>
        <v>260000</v>
      </c>
    </row>
    <row r="69" spans="1:5" x14ac:dyDescent="0.2">
      <c r="A69" s="48" t="s">
        <v>258</v>
      </c>
      <c r="B69" s="49" t="s">
        <v>15</v>
      </c>
      <c r="C69" s="49" t="s">
        <v>256</v>
      </c>
      <c r="D69" s="49"/>
      <c r="E69" s="24">
        <f t="shared" si="21"/>
        <v>260000</v>
      </c>
    </row>
    <row r="70" spans="1:5" ht="24" x14ac:dyDescent="0.2">
      <c r="A70" s="40" t="s">
        <v>61</v>
      </c>
      <c r="B70" s="4" t="s">
        <v>15</v>
      </c>
      <c r="C70" s="4" t="s">
        <v>256</v>
      </c>
      <c r="D70" s="4" t="s">
        <v>53</v>
      </c>
      <c r="E70" s="26">
        <f t="shared" si="21"/>
        <v>260000</v>
      </c>
    </row>
    <row r="71" spans="1:5" ht="24" x14ac:dyDescent="0.2">
      <c r="A71" s="40" t="s">
        <v>62</v>
      </c>
      <c r="B71" s="4" t="s">
        <v>15</v>
      </c>
      <c r="C71" s="4" t="s">
        <v>256</v>
      </c>
      <c r="D71" s="4" t="s">
        <v>54</v>
      </c>
      <c r="E71" s="27">
        <v>260000</v>
      </c>
    </row>
    <row r="72" spans="1:5" ht="24" x14ac:dyDescent="0.2">
      <c r="A72" s="48" t="s">
        <v>253</v>
      </c>
      <c r="B72" s="49" t="s">
        <v>15</v>
      </c>
      <c r="C72" s="49" t="s">
        <v>255</v>
      </c>
      <c r="D72" s="49"/>
      <c r="E72" s="24">
        <f t="shared" ref="E72:E74" si="22">E73</f>
        <v>810000</v>
      </c>
    </row>
    <row r="73" spans="1:5" x14ac:dyDescent="0.2">
      <c r="A73" s="48" t="s">
        <v>259</v>
      </c>
      <c r="B73" s="49" t="s">
        <v>15</v>
      </c>
      <c r="C73" s="49" t="s">
        <v>257</v>
      </c>
      <c r="D73" s="49"/>
      <c r="E73" s="24">
        <f t="shared" si="22"/>
        <v>810000</v>
      </c>
    </row>
    <row r="74" spans="1:5" ht="24" x14ac:dyDescent="0.2">
      <c r="A74" s="40" t="s">
        <v>61</v>
      </c>
      <c r="B74" s="4" t="s">
        <v>15</v>
      </c>
      <c r="C74" s="4" t="s">
        <v>257</v>
      </c>
      <c r="D74" s="4" t="s">
        <v>53</v>
      </c>
      <c r="E74" s="26">
        <f t="shared" si="22"/>
        <v>810000</v>
      </c>
    </row>
    <row r="75" spans="1:5" ht="24" x14ac:dyDescent="0.2">
      <c r="A75" s="40" t="s">
        <v>62</v>
      </c>
      <c r="B75" s="4" t="s">
        <v>15</v>
      </c>
      <c r="C75" s="4" t="s">
        <v>257</v>
      </c>
      <c r="D75" s="4" t="s">
        <v>54</v>
      </c>
      <c r="E75" s="27">
        <v>810000</v>
      </c>
    </row>
    <row r="76" spans="1:5" ht="36" x14ac:dyDescent="0.2">
      <c r="A76" s="28" t="s">
        <v>70</v>
      </c>
      <c r="B76" s="49" t="s">
        <v>15</v>
      </c>
      <c r="C76" s="49" t="s">
        <v>135</v>
      </c>
      <c r="D76" s="4"/>
      <c r="E76" s="24">
        <f t="shared" ref="E76" si="23">E77</f>
        <v>396000</v>
      </c>
    </row>
    <row r="77" spans="1:5" ht="36" x14ac:dyDescent="0.2">
      <c r="A77" s="47" t="s">
        <v>194</v>
      </c>
      <c r="B77" s="49" t="s">
        <v>15</v>
      </c>
      <c r="C77" s="49" t="s">
        <v>134</v>
      </c>
      <c r="D77" s="4"/>
      <c r="E77" s="24">
        <f>E78</f>
        <v>396000</v>
      </c>
    </row>
    <row r="78" spans="1:5" ht="24" x14ac:dyDescent="0.2">
      <c r="A78" s="47" t="s">
        <v>207</v>
      </c>
      <c r="B78" s="49" t="s">
        <v>15</v>
      </c>
      <c r="C78" s="49" t="s">
        <v>233</v>
      </c>
      <c r="D78" s="49"/>
      <c r="E78" s="24">
        <f t="shared" ref="E78:E79" si="24">E79</f>
        <v>396000</v>
      </c>
    </row>
    <row r="79" spans="1:5" ht="24" x14ac:dyDescent="0.2">
      <c r="A79" s="40" t="s">
        <v>61</v>
      </c>
      <c r="B79" s="4" t="s">
        <v>15</v>
      </c>
      <c r="C79" s="4" t="s">
        <v>233</v>
      </c>
      <c r="D79" s="4" t="s">
        <v>53</v>
      </c>
      <c r="E79" s="26">
        <f t="shared" si="24"/>
        <v>396000</v>
      </c>
    </row>
    <row r="80" spans="1:5" ht="24" x14ac:dyDescent="0.2">
      <c r="A80" s="40" t="s">
        <v>62</v>
      </c>
      <c r="B80" s="4" t="s">
        <v>15</v>
      </c>
      <c r="C80" s="4" t="s">
        <v>233</v>
      </c>
      <c r="D80" s="4" t="s">
        <v>54</v>
      </c>
      <c r="E80" s="27">
        <v>396000</v>
      </c>
    </row>
    <row r="81" spans="1:5" ht="36" x14ac:dyDescent="0.2">
      <c r="A81" s="43" t="s">
        <v>218</v>
      </c>
      <c r="B81" s="50" t="s">
        <v>15</v>
      </c>
      <c r="C81" s="49" t="s">
        <v>116</v>
      </c>
      <c r="D81" s="5"/>
      <c r="E81" s="24">
        <f t="shared" ref="E81" si="25">E82</f>
        <v>100354700</v>
      </c>
    </row>
    <row r="82" spans="1:5" ht="24" x14ac:dyDescent="0.2">
      <c r="A82" s="46" t="s">
        <v>114</v>
      </c>
      <c r="B82" s="50" t="s">
        <v>15</v>
      </c>
      <c r="C82" s="49" t="s">
        <v>117</v>
      </c>
      <c r="D82" s="5"/>
      <c r="E82" s="24">
        <f>E83+E86</f>
        <v>100354700</v>
      </c>
    </row>
    <row r="83" spans="1:5" x14ac:dyDescent="0.2">
      <c r="A83" s="46" t="s">
        <v>314</v>
      </c>
      <c r="B83" s="50" t="s">
        <v>15</v>
      </c>
      <c r="C83" s="51" t="s">
        <v>315</v>
      </c>
      <c r="D83" s="5"/>
      <c r="E83" s="24">
        <f t="shared" ref="E83:E84" si="26">E84</f>
        <v>100000000</v>
      </c>
    </row>
    <row r="84" spans="1:5" x14ac:dyDescent="0.2">
      <c r="A84" s="110" t="s">
        <v>45</v>
      </c>
      <c r="B84" s="5" t="s">
        <v>15</v>
      </c>
      <c r="C84" s="25" t="s">
        <v>315</v>
      </c>
      <c r="D84" s="5" t="s">
        <v>55</v>
      </c>
      <c r="E84" s="26">
        <f t="shared" si="26"/>
        <v>100000000</v>
      </c>
    </row>
    <row r="85" spans="1:5" ht="36" x14ac:dyDescent="0.2">
      <c r="A85" s="110" t="s">
        <v>316</v>
      </c>
      <c r="B85" s="5" t="s">
        <v>15</v>
      </c>
      <c r="C85" s="25" t="s">
        <v>315</v>
      </c>
      <c r="D85" s="5" t="s">
        <v>317</v>
      </c>
      <c r="E85" s="27">
        <v>100000000</v>
      </c>
    </row>
    <row r="86" spans="1:5" x14ac:dyDescent="0.2">
      <c r="A86" s="20" t="s">
        <v>106</v>
      </c>
      <c r="B86" s="50" t="s">
        <v>15</v>
      </c>
      <c r="C86" s="51" t="s">
        <v>264</v>
      </c>
      <c r="D86" s="50"/>
      <c r="E86" s="24">
        <f t="shared" ref="E86" si="27">E87+E89</f>
        <v>354700</v>
      </c>
    </row>
    <row r="87" spans="1:5" ht="24" x14ac:dyDescent="0.2">
      <c r="A87" s="40" t="s">
        <v>61</v>
      </c>
      <c r="B87" s="5" t="s">
        <v>15</v>
      </c>
      <c r="C87" s="25" t="s">
        <v>264</v>
      </c>
      <c r="D87" s="5" t="s">
        <v>53</v>
      </c>
      <c r="E87" s="26">
        <f t="shared" ref="E87" si="28">E88</f>
        <v>324700</v>
      </c>
    </row>
    <row r="88" spans="1:5" ht="24" x14ac:dyDescent="0.2">
      <c r="A88" s="40" t="s">
        <v>62</v>
      </c>
      <c r="B88" s="5" t="s">
        <v>15</v>
      </c>
      <c r="C88" s="25" t="s">
        <v>264</v>
      </c>
      <c r="D88" s="5" t="s">
        <v>54</v>
      </c>
      <c r="E88" s="27">
        <v>324700</v>
      </c>
    </row>
    <row r="89" spans="1:5" x14ac:dyDescent="0.2">
      <c r="A89" s="6" t="s">
        <v>45</v>
      </c>
      <c r="B89" s="5" t="s">
        <v>15</v>
      </c>
      <c r="C89" s="25" t="s">
        <v>264</v>
      </c>
      <c r="D89" s="5" t="s">
        <v>55</v>
      </c>
      <c r="E89" s="26">
        <f>+E90</f>
        <v>30000</v>
      </c>
    </row>
    <row r="90" spans="1:5" x14ac:dyDescent="0.2">
      <c r="A90" s="45" t="s">
        <v>63</v>
      </c>
      <c r="B90" s="5" t="s">
        <v>15</v>
      </c>
      <c r="C90" s="25" t="s">
        <v>264</v>
      </c>
      <c r="D90" s="5" t="s">
        <v>56</v>
      </c>
      <c r="E90" s="27">
        <v>30000</v>
      </c>
    </row>
    <row r="91" spans="1:5" x14ac:dyDescent="0.2">
      <c r="A91" s="1" t="s">
        <v>16</v>
      </c>
      <c r="B91" s="3" t="s">
        <v>17</v>
      </c>
      <c r="C91" s="32" t="s">
        <v>74</v>
      </c>
      <c r="D91" s="3" t="s">
        <v>74</v>
      </c>
      <c r="E91" s="23">
        <f t="shared" ref="E91:E96" si="29">E92</f>
        <v>684174</v>
      </c>
    </row>
    <row r="92" spans="1:5" x14ac:dyDescent="0.2">
      <c r="A92" s="11" t="s">
        <v>18</v>
      </c>
      <c r="B92" s="13" t="s">
        <v>19</v>
      </c>
      <c r="C92" s="33" t="s">
        <v>74</v>
      </c>
      <c r="D92" s="8" t="s">
        <v>74</v>
      </c>
      <c r="E92" s="29">
        <f t="shared" si="29"/>
        <v>684174</v>
      </c>
    </row>
    <row r="93" spans="1:5" ht="24" x14ac:dyDescent="0.2">
      <c r="A93" s="28" t="s">
        <v>82</v>
      </c>
      <c r="B93" s="49" t="s">
        <v>19</v>
      </c>
      <c r="C93" s="49" t="s">
        <v>136</v>
      </c>
      <c r="D93" s="5" t="s">
        <v>74</v>
      </c>
      <c r="E93" s="24">
        <f t="shared" si="29"/>
        <v>684174</v>
      </c>
    </row>
    <row r="94" spans="1:5" x14ac:dyDescent="0.2">
      <c r="A94" s="47" t="s">
        <v>73</v>
      </c>
      <c r="B94" s="50" t="s">
        <v>19</v>
      </c>
      <c r="C94" s="51" t="s">
        <v>137</v>
      </c>
      <c r="D94" s="50" t="s">
        <v>74</v>
      </c>
      <c r="E94" s="24">
        <f t="shared" si="29"/>
        <v>684174</v>
      </c>
    </row>
    <row r="95" spans="1:5" ht="24" x14ac:dyDescent="0.2">
      <c r="A95" s="47" t="s">
        <v>20</v>
      </c>
      <c r="B95" s="50" t="s">
        <v>19</v>
      </c>
      <c r="C95" s="51" t="s">
        <v>138</v>
      </c>
      <c r="D95" s="50" t="s">
        <v>74</v>
      </c>
      <c r="E95" s="24">
        <f t="shared" ref="E95" si="30">E96+E98</f>
        <v>684174</v>
      </c>
    </row>
    <row r="96" spans="1:5" ht="48" x14ac:dyDescent="0.2">
      <c r="A96" s="6" t="s">
        <v>80</v>
      </c>
      <c r="B96" s="5" t="s">
        <v>19</v>
      </c>
      <c r="C96" s="25" t="s">
        <v>138</v>
      </c>
      <c r="D96" s="4" t="s">
        <v>50</v>
      </c>
      <c r="E96" s="26">
        <f t="shared" si="29"/>
        <v>421378</v>
      </c>
    </row>
    <row r="97" spans="1:5" ht="24" x14ac:dyDescent="0.2">
      <c r="A97" s="6" t="s">
        <v>87</v>
      </c>
      <c r="B97" s="5" t="s">
        <v>19</v>
      </c>
      <c r="C97" s="25" t="s">
        <v>138</v>
      </c>
      <c r="D97" s="4" t="s">
        <v>52</v>
      </c>
      <c r="E97" s="27">
        <v>421378</v>
      </c>
    </row>
    <row r="98" spans="1:5" ht="24" x14ac:dyDescent="0.2">
      <c r="A98" s="40" t="s">
        <v>61</v>
      </c>
      <c r="B98" s="5" t="s">
        <v>19</v>
      </c>
      <c r="C98" s="25" t="s">
        <v>138</v>
      </c>
      <c r="D98" s="4" t="s">
        <v>53</v>
      </c>
      <c r="E98" s="26">
        <f t="shared" ref="E98" si="31">E99</f>
        <v>262796</v>
      </c>
    </row>
    <row r="99" spans="1:5" ht="24" x14ac:dyDescent="0.2">
      <c r="A99" s="40" t="s">
        <v>62</v>
      </c>
      <c r="B99" s="5" t="s">
        <v>19</v>
      </c>
      <c r="C99" s="25" t="s">
        <v>138</v>
      </c>
      <c r="D99" s="4" t="s">
        <v>54</v>
      </c>
      <c r="E99" s="27">
        <v>262796</v>
      </c>
    </row>
    <row r="100" spans="1:5" ht="24" x14ac:dyDescent="0.2">
      <c r="A100" s="10" t="s">
        <v>21</v>
      </c>
      <c r="B100" s="3" t="s">
        <v>22</v>
      </c>
      <c r="C100" s="3"/>
      <c r="D100" s="3"/>
      <c r="E100" s="23">
        <f>E101</f>
        <v>3003092.5</v>
      </c>
    </row>
    <row r="101" spans="1:5" ht="36" x14ac:dyDescent="0.2">
      <c r="A101" s="11" t="s">
        <v>296</v>
      </c>
      <c r="B101" s="13" t="s">
        <v>46</v>
      </c>
      <c r="C101" s="8"/>
      <c r="D101" s="52"/>
      <c r="E101" s="30">
        <f t="shared" ref="E101:E102" si="32">E102</f>
        <v>3003092.5</v>
      </c>
    </row>
    <row r="102" spans="1:5" ht="36" x14ac:dyDescent="0.2">
      <c r="A102" s="28" t="s">
        <v>287</v>
      </c>
      <c r="B102" s="50" t="s">
        <v>46</v>
      </c>
      <c r="C102" s="50" t="s">
        <v>122</v>
      </c>
      <c r="D102" s="18"/>
      <c r="E102" s="24">
        <f t="shared" si="32"/>
        <v>3003092.5</v>
      </c>
    </row>
    <row r="103" spans="1:5" ht="24" x14ac:dyDescent="0.2">
      <c r="A103" s="14" t="s">
        <v>121</v>
      </c>
      <c r="B103" s="50" t="s">
        <v>46</v>
      </c>
      <c r="C103" s="50" t="s">
        <v>123</v>
      </c>
      <c r="D103" s="18"/>
      <c r="E103" s="24">
        <f>E104+E107+E110+E113</f>
        <v>3003092.5</v>
      </c>
    </row>
    <row r="104" spans="1:5" ht="24" x14ac:dyDescent="0.2">
      <c r="A104" s="48" t="s">
        <v>223</v>
      </c>
      <c r="B104" s="50" t="s">
        <v>46</v>
      </c>
      <c r="C104" s="50" t="s">
        <v>219</v>
      </c>
      <c r="D104" s="50"/>
      <c r="E104" s="24">
        <f t="shared" ref="E104:E105" si="33">E105</f>
        <v>50000</v>
      </c>
    </row>
    <row r="105" spans="1:5" ht="24" x14ac:dyDescent="0.2">
      <c r="A105" s="40" t="s">
        <v>61</v>
      </c>
      <c r="B105" s="5" t="s">
        <v>46</v>
      </c>
      <c r="C105" s="5" t="s">
        <v>219</v>
      </c>
      <c r="D105" s="5" t="s">
        <v>53</v>
      </c>
      <c r="E105" s="26">
        <f t="shared" si="33"/>
        <v>50000</v>
      </c>
    </row>
    <row r="106" spans="1:5" ht="24" x14ac:dyDescent="0.2">
      <c r="A106" s="45" t="s">
        <v>62</v>
      </c>
      <c r="B106" s="5" t="s">
        <v>46</v>
      </c>
      <c r="C106" s="5" t="s">
        <v>219</v>
      </c>
      <c r="D106" s="5" t="s">
        <v>54</v>
      </c>
      <c r="E106" s="27">
        <v>50000</v>
      </c>
    </row>
    <row r="107" spans="1:5" x14ac:dyDescent="0.2">
      <c r="A107" s="48" t="s">
        <v>140</v>
      </c>
      <c r="B107" s="50" t="s">
        <v>46</v>
      </c>
      <c r="C107" s="50" t="s">
        <v>139</v>
      </c>
      <c r="D107" s="50"/>
      <c r="E107" s="24">
        <f t="shared" ref="E107:E108" si="34">E108</f>
        <v>2115936.5</v>
      </c>
    </row>
    <row r="108" spans="1:5" ht="48" x14ac:dyDescent="0.2">
      <c r="A108" s="6" t="s">
        <v>80</v>
      </c>
      <c r="B108" s="5" t="s">
        <v>46</v>
      </c>
      <c r="C108" s="5" t="s">
        <v>139</v>
      </c>
      <c r="D108" s="18">
        <v>100</v>
      </c>
      <c r="E108" s="26">
        <f t="shared" si="34"/>
        <v>2115936.5</v>
      </c>
    </row>
    <row r="109" spans="1:5" ht="24" x14ac:dyDescent="0.2">
      <c r="A109" s="6" t="s">
        <v>87</v>
      </c>
      <c r="B109" s="5" t="s">
        <v>46</v>
      </c>
      <c r="C109" s="5" t="s">
        <v>139</v>
      </c>
      <c r="D109" s="18">
        <v>120</v>
      </c>
      <c r="E109" s="27">
        <v>2115936.5</v>
      </c>
    </row>
    <row r="110" spans="1:5" ht="24" x14ac:dyDescent="0.2">
      <c r="A110" s="48" t="s">
        <v>144</v>
      </c>
      <c r="B110" s="50" t="s">
        <v>46</v>
      </c>
      <c r="C110" s="50" t="s">
        <v>145</v>
      </c>
      <c r="D110" s="50"/>
      <c r="E110" s="24">
        <f t="shared" ref="E110:E111" si="35">E111</f>
        <v>315000</v>
      </c>
    </row>
    <row r="111" spans="1:5" ht="24" x14ac:dyDescent="0.2">
      <c r="A111" s="40" t="s">
        <v>61</v>
      </c>
      <c r="B111" s="5" t="s">
        <v>46</v>
      </c>
      <c r="C111" s="5" t="s">
        <v>145</v>
      </c>
      <c r="D111" s="5" t="s">
        <v>53</v>
      </c>
      <c r="E111" s="26">
        <f t="shared" si="35"/>
        <v>315000</v>
      </c>
    </row>
    <row r="112" spans="1:5" ht="24" x14ac:dyDescent="0.2">
      <c r="A112" s="40" t="s">
        <v>62</v>
      </c>
      <c r="B112" s="5" t="s">
        <v>46</v>
      </c>
      <c r="C112" s="5" t="s">
        <v>145</v>
      </c>
      <c r="D112" s="5" t="s">
        <v>54</v>
      </c>
      <c r="E112" s="27">
        <v>315000</v>
      </c>
    </row>
    <row r="113" spans="1:5" ht="24" x14ac:dyDescent="0.2">
      <c r="A113" s="14" t="s">
        <v>83</v>
      </c>
      <c r="B113" s="50" t="s">
        <v>46</v>
      </c>
      <c r="C113" s="50" t="s">
        <v>147</v>
      </c>
      <c r="D113" s="18"/>
      <c r="E113" s="24">
        <f t="shared" ref="E113" si="36">E114+E116</f>
        <v>522156</v>
      </c>
    </row>
    <row r="114" spans="1:5" ht="48" x14ac:dyDescent="0.2">
      <c r="A114" s="6" t="s">
        <v>80</v>
      </c>
      <c r="B114" s="5" t="s">
        <v>46</v>
      </c>
      <c r="C114" s="5" t="s">
        <v>147</v>
      </c>
      <c r="D114" s="18">
        <v>100</v>
      </c>
      <c r="E114" s="26">
        <f t="shared" ref="E114" si="37">E115</f>
        <v>289656</v>
      </c>
    </row>
    <row r="115" spans="1:5" ht="24" x14ac:dyDescent="0.2">
      <c r="A115" s="6" t="s">
        <v>87</v>
      </c>
      <c r="B115" s="5" t="s">
        <v>46</v>
      </c>
      <c r="C115" s="5" t="s">
        <v>147</v>
      </c>
      <c r="D115" s="18">
        <v>120</v>
      </c>
      <c r="E115" s="27">
        <v>289656</v>
      </c>
    </row>
    <row r="116" spans="1:5" ht="24" x14ac:dyDescent="0.2">
      <c r="A116" s="40" t="s">
        <v>61</v>
      </c>
      <c r="B116" s="5" t="s">
        <v>46</v>
      </c>
      <c r="C116" s="5" t="s">
        <v>147</v>
      </c>
      <c r="D116" s="5" t="s">
        <v>53</v>
      </c>
      <c r="E116" s="26">
        <f t="shared" ref="E116" si="38">E117</f>
        <v>232500</v>
      </c>
    </row>
    <row r="117" spans="1:5" ht="24" x14ac:dyDescent="0.2">
      <c r="A117" s="40" t="s">
        <v>62</v>
      </c>
      <c r="B117" s="5" t="s">
        <v>46</v>
      </c>
      <c r="C117" s="5" t="s">
        <v>147</v>
      </c>
      <c r="D117" s="5" t="s">
        <v>54</v>
      </c>
      <c r="E117" s="27">
        <v>232500</v>
      </c>
    </row>
    <row r="118" spans="1:5" x14ac:dyDescent="0.2">
      <c r="A118" s="16" t="s">
        <v>99</v>
      </c>
      <c r="B118" s="3" t="s">
        <v>96</v>
      </c>
      <c r="C118" s="9"/>
      <c r="D118" s="53"/>
      <c r="E118" s="23">
        <f>E119+E125+E140</f>
        <v>20139613.990000002</v>
      </c>
    </row>
    <row r="119" spans="1:5" x14ac:dyDescent="0.2">
      <c r="A119" s="35" t="s">
        <v>295</v>
      </c>
      <c r="B119" s="13" t="s">
        <v>294</v>
      </c>
      <c r="C119" s="8"/>
      <c r="D119" s="52"/>
      <c r="E119" s="30">
        <f t="shared" ref="E119:E120" si="39">E120</f>
        <v>625000</v>
      </c>
    </row>
    <row r="120" spans="1:5" ht="36" x14ac:dyDescent="0.2">
      <c r="A120" s="28" t="s">
        <v>70</v>
      </c>
      <c r="B120" s="50" t="s">
        <v>294</v>
      </c>
      <c r="C120" s="49" t="s">
        <v>233</v>
      </c>
      <c r="D120" s="5"/>
      <c r="E120" s="24">
        <f t="shared" si="39"/>
        <v>625000</v>
      </c>
    </row>
    <row r="121" spans="1:5" ht="36" x14ac:dyDescent="0.2">
      <c r="A121" s="47" t="s">
        <v>194</v>
      </c>
      <c r="B121" s="50" t="s">
        <v>294</v>
      </c>
      <c r="C121" s="49" t="s">
        <v>233</v>
      </c>
      <c r="D121" s="5"/>
      <c r="E121" s="24">
        <f>E122</f>
        <v>625000</v>
      </c>
    </row>
    <row r="122" spans="1:5" ht="24" x14ac:dyDescent="0.2">
      <c r="A122" s="47" t="s">
        <v>207</v>
      </c>
      <c r="B122" s="50" t="s">
        <v>294</v>
      </c>
      <c r="C122" s="49" t="s">
        <v>233</v>
      </c>
      <c r="D122" s="5"/>
      <c r="E122" s="24">
        <f t="shared" ref="E122:E123" si="40">E123</f>
        <v>625000</v>
      </c>
    </row>
    <row r="123" spans="1:5" ht="24" x14ac:dyDescent="0.2">
      <c r="A123" s="40" t="s">
        <v>61</v>
      </c>
      <c r="B123" s="5" t="s">
        <v>294</v>
      </c>
      <c r="C123" s="4" t="s">
        <v>233</v>
      </c>
      <c r="D123" s="5" t="s">
        <v>53</v>
      </c>
      <c r="E123" s="26">
        <f t="shared" si="40"/>
        <v>625000</v>
      </c>
    </row>
    <row r="124" spans="1:5" ht="24" x14ac:dyDescent="0.2">
      <c r="A124" s="45" t="s">
        <v>62</v>
      </c>
      <c r="B124" s="5" t="s">
        <v>294</v>
      </c>
      <c r="C124" s="4" t="s">
        <v>233</v>
      </c>
      <c r="D124" s="5" t="s">
        <v>54</v>
      </c>
      <c r="E124" s="27">
        <v>625000</v>
      </c>
    </row>
    <row r="125" spans="1:5" x14ac:dyDescent="0.2">
      <c r="A125" s="17" t="s">
        <v>102</v>
      </c>
      <c r="B125" s="13" t="s">
        <v>100</v>
      </c>
      <c r="C125" s="8"/>
      <c r="D125" s="52"/>
      <c r="E125" s="30">
        <f t="shared" ref="E125:E126" si="41">E126</f>
        <v>19214613.990000002</v>
      </c>
    </row>
    <row r="126" spans="1:5" ht="36" x14ac:dyDescent="0.2">
      <c r="A126" s="28" t="s">
        <v>101</v>
      </c>
      <c r="B126" s="50" t="s">
        <v>100</v>
      </c>
      <c r="C126" s="50" t="s">
        <v>148</v>
      </c>
      <c r="D126" s="5"/>
      <c r="E126" s="24">
        <f t="shared" si="41"/>
        <v>19214613.990000002</v>
      </c>
    </row>
    <row r="127" spans="1:5" ht="24" x14ac:dyDescent="0.2">
      <c r="A127" s="14" t="s">
        <v>150</v>
      </c>
      <c r="B127" s="50" t="s">
        <v>100</v>
      </c>
      <c r="C127" s="50" t="s">
        <v>149</v>
      </c>
      <c r="D127" s="5"/>
      <c r="E127" s="24">
        <f t="shared" ref="E127" si="42">E128+E131+E134+E137</f>
        <v>19214613.990000002</v>
      </c>
    </row>
    <row r="128" spans="1:5" x14ac:dyDescent="0.2">
      <c r="A128" s="14" t="s">
        <v>103</v>
      </c>
      <c r="B128" s="50" t="s">
        <v>100</v>
      </c>
      <c r="C128" s="50" t="s">
        <v>151</v>
      </c>
      <c r="D128" s="5"/>
      <c r="E128" s="24">
        <f t="shared" ref="E128:E129" si="43">E129</f>
        <v>14691864.99</v>
      </c>
    </row>
    <row r="129" spans="1:5" ht="24" x14ac:dyDescent="0.2">
      <c r="A129" s="40" t="s">
        <v>61</v>
      </c>
      <c r="B129" s="5" t="s">
        <v>100</v>
      </c>
      <c r="C129" s="5" t="s">
        <v>151</v>
      </c>
      <c r="D129" s="5" t="s">
        <v>53</v>
      </c>
      <c r="E129" s="26">
        <f t="shared" si="43"/>
        <v>14691864.99</v>
      </c>
    </row>
    <row r="130" spans="1:5" ht="24" x14ac:dyDescent="0.2">
      <c r="A130" s="45" t="s">
        <v>62</v>
      </c>
      <c r="B130" s="5" t="s">
        <v>100</v>
      </c>
      <c r="C130" s="5" t="s">
        <v>151</v>
      </c>
      <c r="D130" s="5" t="s">
        <v>54</v>
      </c>
      <c r="E130" s="27">
        <v>14691864.99</v>
      </c>
    </row>
    <row r="131" spans="1:5" hidden="1" x14ac:dyDescent="0.2">
      <c r="A131" s="14" t="s">
        <v>152</v>
      </c>
      <c r="B131" s="50" t="s">
        <v>100</v>
      </c>
      <c r="C131" s="50" t="s">
        <v>153</v>
      </c>
      <c r="D131" s="5"/>
      <c r="E131" s="24">
        <f t="shared" ref="E131:E132" si="44">E132</f>
        <v>0</v>
      </c>
    </row>
    <row r="132" spans="1:5" ht="24" hidden="1" x14ac:dyDescent="0.2">
      <c r="A132" s="40" t="s">
        <v>61</v>
      </c>
      <c r="B132" s="5" t="s">
        <v>100</v>
      </c>
      <c r="C132" s="5" t="s">
        <v>153</v>
      </c>
      <c r="D132" s="5" t="s">
        <v>53</v>
      </c>
      <c r="E132" s="26">
        <f t="shared" si="44"/>
        <v>0</v>
      </c>
    </row>
    <row r="133" spans="1:5" ht="24" hidden="1" x14ac:dyDescent="0.2">
      <c r="A133" s="40" t="s">
        <v>62</v>
      </c>
      <c r="B133" s="5" t="s">
        <v>100</v>
      </c>
      <c r="C133" s="5" t="s">
        <v>153</v>
      </c>
      <c r="D133" s="5" t="s">
        <v>54</v>
      </c>
      <c r="E133" s="27">
        <v>0</v>
      </c>
    </row>
    <row r="134" spans="1:5" x14ac:dyDescent="0.2">
      <c r="A134" s="14" t="s">
        <v>104</v>
      </c>
      <c r="B134" s="50" t="s">
        <v>100</v>
      </c>
      <c r="C134" s="50" t="s">
        <v>154</v>
      </c>
      <c r="D134" s="5"/>
      <c r="E134" s="24">
        <f t="shared" ref="E134:E135" si="45">E135</f>
        <v>100000</v>
      </c>
    </row>
    <row r="135" spans="1:5" ht="24" x14ac:dyDescent="0.2">
      <c r="A135" s="40" t="s">
        <v>61</v>
      </c>
      <c r="B135" s="5" t="s">
        <v>100</v>
      </c>
      <c r="C135" s="5" t="s">
        <v>154</v>
      </c>
      <c r="D135" s="5" t="s">
        <v>53</v>
      </c>
      <c r="E135" s="26">
        <f t="shared" si="45"/>
        <v>100000</v>
      </c>
    </row>
    <row r="136" spans="1:5" ht="24" x14ac:dyDescent="0.2">
      <c r="A136" s="40" t="s">
        <v>62</v>
      </c>
      <c r="B136" s="5" t="s">
        <v>100</v>
      </c>
      <c r="C136" s="5" t="s">
        <v>154</v>
      </c>
      <c r="D136" s="5" t="s">
        <v>54</v>
      </c>
      <c r="E136" s="27">
        <v>100000</v>
      </c>
    </row>
    <row r="137" spans="1:5" ht="36" x14ac:dyDescent="0.2">
      <c r="A137" s="14" t="s">
        <v>320</v>
      </c>
      <c r="B137" s="50" t="s">
        <v>100</v>
      </c>
      <c r="C137" s="50" t="s">
        <v>321</v>
      </c>
      <c r="D137" s="50"/>
      <c r="E137" s="24">
        <f t="shared" ref="E137:E138" si="46">E138</f>
        <v>4422749</v>
      </c>
    </row>
    <row r="138" spans="1:5" ht="24" x14ac:dyDescent="0.2">
      <c r="A138" s="40" t="s">
        <v>61</v>
      </c>
      <c r="B138" s="5" t="s">
        <v>100</v>
      </c>
      <c r="C138" s="5" t="s">
        <v>321</v>
      </c>
      <c r="D138" s="5" t="s">
        <v>53</v>
      </c>
      <c r="E138" s="26">
        <f t="shared" si="46"/>
        <v>4422749</v>
      </c>
    </row>
    <row r="139" spans="1:5" ht="24" x14ac:dyDescent="0.2">
      <c r="A139" s="45" t="s">
        <v>62</v>
      </c>
      <c r="B139" s="5" t="s">
        <v>100</v>
      </c>
      <c r="C139" s="5" t="s">
        <v>321</v>
      </c>
      <c r="D139" s="5" t="s">
        <v>54</v>
      </c>
      <c r="E139" s="27">
        <v>4422749</v>
      </c>
    </row>
    <row r="140" spans="1:5" x14ac:dyDescent="0.2">
      <c r="A140" s="17" t="s">
        <v>98</v>
      </c>
      <c r="B140" s="13" t="s">
        <v>97</v>
      </c>
      <c r="C140" s="8"/>
      <c r="D140" s="52"/>
      <c r="E140" s="30">
        <f t="shared" ref="E140:E141" si="47">E141</f>
        <v>300000</v>
      </c>
    </row>
    <row r="141" spans="1:5" ht="36" x14ac:dyDescent="0.2">
      <c r="A141" s="28" t="s">
        <v>70</v>
      </c>
      <c r="B141" s="50" t="s">
        <v>97</v>
      </c>
      <c r="C141" s="50" t="s">
        <v>135</v>
      </c>
      <c r="D141" s="18"/>
      <c r="E141" s="24">
        <f t="shared" si="47"/>
        <v>300000</v>
      </c>
    </row>
    <row r="142" spans="1:5" ht="36" x14ac:dyDescent="0.2">
      <c r="A142" s="47" t="s">
        <v>194</v>
      </c>
      <c r="B142" s="50" t="s">
        <v>97</v>
      </c>
      <c r="C142" s="50" t="s">
        <v>134</v>
      </c>
      <c r="D142" s="18"/>
      <c r="E142" s="24">
        <f>E143+E146</f>
        <v>300000</v>
      </c>
    </row>
    <row r="143" spans="1:5" ht="36" x14ac:dyDescent="0.2">
      <c r="A143" s="47" t="s">
        <v>277</v>
      </c>
      <c r="B143" s="50" t="s">
        <v>97</v>
      </c>
      <c r="C143" s="50" t="s">
        <v>278</v>
      </c>
      <c r="D143" s="18"/>
      <c r="E143" s="24">
        <f t="shared" ref="E143:E144" si="48">E144</f>
        <v>50000</v>
      </c>
    </row>
    <row r="144" spans="1:5" ht="24" x14ac:dyDescent="0.2">
      <c r="A144" s="40" t="s">
        <v>61</v>
      </c>
      <c r="B144" s="5" t="s">
        <v>97</v>
      </c>
      <c r="C144" s="5" t="s">
        <v>278</v>
      </c>
      <c r="D144" s="5" t="s">
        <v>53</v>
      </c>
      <c r="E144" s="26">
        <f t="shared" si="48"/>
        <v>50000</v>
      </c>
    </row>
    <row r="145" spans="1:5" ht="24" x14ac:dyDescent="0.2">
      <c r="A145" s="45" t="s">
        <v>62</v>
      </c>
      <c r="B145" s="5" t="s">
        <v>97</v>
      </c>
      <c r="C145" s="5" t="s">
        <v>278</v>
      </c>
      <c r="D145" s="5" t="s">
        <v>54</v>
      </c>
      <c r="E145" s="27">
        <v>50000</v>
      </c>
    </row>
    <row r="146" spans="1:5" ht="24" x14ac:dyDescent="0.2">
      <c r="A146" s="48" t="s">
        <v>279</v>
      </c>
      <c r="B146" s="50" t="s">
        <v>97</v>
      </c>
      <c r="C146" s="49" t="s">
        <v>280</v>
      </c>
      <c r="D146" s="49"/>
      <c r="E146" s="24">
        <f t="shared" ref="E146:E147" si="49">E147</f>
        <v>250000</v>
      </c>
    </row>
    <row r="147" spans="1:5" ht="24" x14ac:dyDescent="0.2">
      <c r="A147" s="40" t="s">
        <v>61</v>
      </c>
      <c r="B147" s="5" t="s">
        <v>97</v>
      </c>
      <c r="C147" s="4" t="s">
        <v>280</v>
      </c>
      <c r="D147" s="4" t="s">
        <v>53</v>
      </c>
      <c r="E147" s="26">
        <f t="shared" si="49"/>
        <v>250000</v>
      </c>
    </row>
    <row r="148" spans="1:5" ht="24" x14ac:dyDescent="0.2">
      <c r="A148" s="40" t="s">
        <v>62</v>
      </c>
      <c r="B148" s="5" t="s">
        <v>97</v>
      </c>
      <c r="C148" s="4" t="s">
        <v>280</v>
      </c>
      <c r="D148" s="4" t="s">
        <v>54</v>
      </c>
      <c r="E148" s="27">
        <v>250000</v>
      </c>
    </row>
    <row r="149" spans="1:5" x14ac:dyDescent="0.2">
      <c r="A149" s="16" t="s">
        <v>23</v>
      </c>
      <c r="B149" s="3" t="s">
        <v>24</v>
      </c>
      <c r="C149" s="9"/>
      <c r="D149" s="53"/>
      <c r="E149" s="23">
        <f>E150+E175+E162</f>
        <v>37717432.650000006</v>
      </c>
    </row>
    <row r="150" spans="1:5" x14ac:dyDescent="0.2">
      <c r="A150" s="17" t="s">
        <v>25</v>
      </c>
      <c r="B150" s="13" t="s">
        <v>26</v>
      </c>
      <c r="C150" s="8"/>
      <c r="D150" s="52"/>
      <c r="E150" s="30">
        <f>E151</f>
        <v>403000</v>
      </c>
    </row>
    <row r="151" spans="1:5" ht="36" x14ac:dyDescent="0.2">
      <c r="A151" s="28" t="s">
        <v>70</v>
      </c>
      <c r="B151" s="50" t="s">
        <v>26</v>
      </c>
      <c r="C151" s="50" t="s">
        <v>135</v>
      </c>
      <c r="D151" s="18"/>
      <c r="E151" s="24">
        <f t="shared" ref="E151" si="50">E152</f>
        <v>403000</v>
      </c>
    </row>
    <row r="152" spans="1:5" ht="36" x14ac:dyDescent="0.2">
      <c r="A152" s="47" t="s">
        <v>169</v>
      </c>
      <c r="B152" s="50" t="s">
        <v>26</v>
      </c>
      <c r="C152" s="50" t="s">
        <v>134</v>
      </c>
      <c r="D152" s="18"/>
      <c r="E152" s="24">
        <f>E159+E153+E156</f>
        <v>403000</v>
      </c>
    </row>
    <row r="153" spans="1:5" ht="36" x14ac:dyDescent="0.2">
      <c r="A153" s="47" t="s">
        <v>225</v>
      </c>
      <c r="B153" s="50" t="s">
        <v>26</v>
      </c>
      <c r="C153" s="50" t="s">
        <v>220</v>
      </c>
      <c r="D153" s="18"/>
      <c r="E153" s="24">
        <f t="shared" ref="E153:E154" si="51">E154</f>
        <v>10000</v>
      </c>
    </row>
    <row r="154" spans="1:5" ht="24" x14ac:dyDescent="0.2">
      <c r="A154" s="40" t="s">
        <v>61</v>
      </c>
      <c r="B154" s="5" t="s">
        <v>26</v>
      </c>
      <c r="C154" s="5" t="s">
        <v>220</v>
      </c>
      <c r="D154" s="18">
        <v>200</v>
      </c>
      <c r="E154" s="26">
        <f t="shared" si="51"/>
        <v>10000</v>
      </c>
    </row>
    <row r="155" spans="1:5" ht="24" x14ac:dyDescent="0.2">
      <c r="A155" s="45" t="s">
        <v>62</v>
      </c>
      <c r="B155" s="5" t="s">
        <v>26</v>
      </c>
      <c r="C155" s="5" t="s">
        <v>220</v>
      </c>
      <c r="D155" s="18">
        <v>240</v>
      </c>
      <c r="E155" s="27">
        <v>10000</v>
      </c>
    </row>
    <row r="156" spans="1:5" ht="24" x14ac:dyDescent="0.2">
      <c r="A156" s="47" t="s">
        <v>207</v>
      </c>
      <c r="B156" s="50" t="s">
        <v>26</v>
      </c>
      <c r="C156" s="50" t="s">
        <v>233</v>
      </c>
      <c r="D156" s="18"/>
      <c r="E156" s="24">
        <f t="shared" ref="E156:E157" si="52">E157</f>
        <v>151000</v>
      </c>
    </row>
    <row r="157" spans="1:5" ht="24" x14ac:dyDescent="0.2">
      <c r="A157" s="40" t="s">
        <v>61</v>
      </c>
      <c r="B157" s="5" t="s">
        <v>26</v>
      </c>
      <c r="C157" s="5" t="s">
        <v>233</v>
      </c>
      <c r="D157" s="18">
        <v>200</v>
      </c>
      <c r="E157" s="26">
        <f t="shared" si="52"/>
        <v>151000</v>
      </c>
    </row>
    <row r="158" spans="1:5" ht="24" x14ac:dyDescent="0.2">
      <c r="A158" s="40" t="s">
        <v>62</v>
      </c>
      <c r="B158" s="5" t="s">
        <v>26</v>
      </c>
      <c r="C158" s="5" t="s">
        <v>233</v>
      </c>
      <c r="D158" s="18">
        <v>240</v>
      </c>
      <c r="E158" s="27">
        <v>151000</v>
      </c>
    </row>
    <row r="159" spans="1:5" ht="60" x14ac:dyDescent="0.2">
      <c r="A159" s="47" t="s">
        <v>213</v>
      </c>
      <c r="B159" s="50" t="s">
        <v>26</v>
      </c>
      <c r="C159" s="50" t="s">
        <v>232</v>
      </c>
      <c r="D159" s="18"/>
      <c r="E159" s="24">
        <f t="shared" ref="E159:E160" si="53">E160</f>
        <v>242000</v>
      </c>
    </row>
    <row r="160" spans="1:5" ht="24" x14ac:dyDescent="0.2">
      <c r="A160" s="40" t="s">
        <v>61</v>
      </c>
      <c r="B160" s="5" t="s">
        <v>26</v>
      </c>
      <c r="C160" s="5" t="s">
        <v>232</v>
      </c>
      <c r="D160" s="18">
        <v>200</v>
      </c>
      <c r="E160" s="26">
        <f t="shared" si="53"/>
        <v>242000</v>
      </c>
    </row>
    <row r="161" spans="1:5" ht="24" x14ac:dyDescent="0.2">
      <c r="A161" s="40" t="s">
        <v>62</v>
      </c>
      <c r="B161" s="5" t="s">
        <v>26</v>
      </c>
      <c r="C161" s="5" t="s">
        <v>232</v>
      </c>
      <c r="D161" s="18">
        <v>240</v>
      </c>
      <c r="E161" s="27">
        <v>242000</v>
      </c>
    </row>
    <row r="162" spans="1:5" x14ac:dyDescent="0.2">
      <c r="A162" s="34" t="s">
        <v>94</v>
      </c>
      <c r="B162" s="13" t="s">
        <v>27</v>
      </c>
      <c r="C162" s="8"/>
      <c r="D162" s="52"/>
      <c r="E162" s="30">
        <f>E163+E168</f>
        <v>3497388</v>
      </c>
    </row>
    <row r="163" spans="1:5" ht="60" x14ac:dyDescent="0.2">
      <c r="A163" s="28" t="s">
        <v>156</v>
      </c>
      <c r="B163" s="50" t="s">
        <v>27</v>
      </c>
      <c r="C163" s="50" t="s">
        <v>157</v>
      </c>
      <c r="D163" s="18"/>
      <c r="E163" s="24">
        <f t="shared" ref="E163" si="54">E164</f>
        <v>302388</v>
      </c>
    </row>
    <row r="164" spans="1:5" ht="24" x14ac:dyDescent="0.2">
      <c r="A164" s="48" t="s">
        <v>158</v>
      </c>
      <c r="B164" s="50" t="s">
        <v>27</v>
      </c>
      <c r="C164" s="50" t="s">
        <v>159</v>
      </c>
      <c r="D164" s="18"/>
      <c r="E164" s="24">
        <f>E165</f>
        <v>302388</v>
      </c>
    </row>
    <row r="165" spans="1:5" ht="36" x14ac:dyDescent="0.2">
      <c r="A165" s="47" t="s">
        <v>226</v>
      </c>
      <c r="B165" s="50" t="s">
        <v>27</v>
      </c>
      <c r="C165" s="50" t="s">
        <v>239</v>
      </c>
      <c r="D165" s="37"/>
      <c r="E165" s="24">
        <f t="shared" ref="E165:E166" si="55">E166</f>
        <v>302388</v>
      </c>
    </row>
    <row r="166" spans="1:5" ht="24" x14ac:dyDescent="0.2">
      <c r="A166" s="6" t="s">
        <v>61</v>
      </c>
      <c r="B166" s="5" t="s">
        <v>27</v>
      </c>
      <c r="C166" s="5" t="s">
        <v>239</v>
      </c>
      <c r="D166" s="18">
        <v>200</v>
      </c>
      <c r="E166" s="26">
        <f t="shared" si="55"/>
        <v>302388</v>
      </c>
    </row>
    <row r="167" spans="1:5" ht="24" x14ac:dyDescent="0.2">
      <c r="A167" s="6" t="s">
        <v>62</v>
      </c>
      <c r="B167" s="5" t="s">
        <v>27</v>
      </c>
      <c r="C167" s="5" t="s">
        <v>239</v>
      </c>
      <c r="D167" s="18">
        <v>240</v>
      </c>
      <c r="E167" s="27">
        <v>302388</v>
      </c>
    </row>
    <row r="168" spans="1:5" ht="36" x14ac:dyDescent="0.2">
      <c r="A168" s="28" t="s">
        <v>70</v>
      </c>
      <c r="B168" s="50" t="s">
        <v>27</v>
      </c>
      <c r="C168" s="50" t="s">
        <v>135</v>
      </c>
      <c r="D168" s="18"/>
      <c r="E168" s="24">
        <f>E169</f>
        <v>3195000</v>
      </c>
    </row>
    <row r="169" spans="1:5" ht="36" x14ac:dyDescent="0.2">
      <c r="A169" s="47" t="s">
        <v>169</v>
      </c>
      <c r="B169" s="50" t="s">
        <v>27</v>
      </c>
      <c r="C169" s="50" t="s">
        <v>134</v>
      </c>
      <c r="D169" s="18"/>
      <c r="E169" s="24">
        <f>E170</f>
        <v>3195000</v>
      </c>
    </row>
    <row r="170" spans="1:5" ht="24" x14ac:dyDescent="0.2">
      <c r="A170" s="47" t="s">
        <v>207</v>
      </c>
      <c r="B170" s="50" t="s">
        <v>27</v>
      </c>
      <c r="C170" s="50" t="s">
        <v>233</v>
      </c>
      <c r="D170" s="37"/>
      <c r="E170" s="24">
        <f t="shared" ref="E170" si="56">E171+E173</f>
        <v>3195000</v>
      </c>
    </row>
    <row r="171" spans="1:5" ht="24" x14ac:dyDescent="0.2">
      <c r="A171" s="40" t="s">
        <v>61</v>
      </c>
      <c r="B171" s="5" t="s">
        <v>27</v>
      </c>
      <c r="C171" s="5" t="s">
        <v>233</v>
      </c>
      <c r="D171" s="18">
        <v>200</v>
      </c>
      <c r="E171" s="26">
        <f t="shared" ref="E171" si="57">E172</f>
        <v>195000</v>
      </c>
    </row>
    <row r="172" spans="1:5" ht="24" x14ac:dyDescent="0.2">
      <c r="A172" s="40" t="s">
        <v>62</v>
      </c>
      <c r="B172" s="5" t="s">
        <v>27</v>
      </c>
      <c r="C172" s="5" t="s">
        <v>233</v>
      </c>
      <c r="D172" s="18">
        <v>240</v>
      </c>
      <c r="E172" s="27">
        <v>195000</v>
      </c>
    </row>
    <row r="173" spans="1:5" x14ac:dyDescent="0.2">
      <c r="A173" s="40" t="s">
        <v>45</v>
      </c>
      <c r="B173" s="5" t="s">
        <v>27</v>
      </c>
      <c r="C173" s="5" t="s">
        <v>233</v>
      </c>
      <c r="D173" s="18">
        <v>800</v>
      </c>
      <c r="E173" s="26">
        <f t="shared" ref="E173" si="58">E174</f>
        <v>3000000</v>
      </c>
    </row>
    <row r="174" spans="1:5" ht="36" x14ac:dyDescent="0.2">
      <c r="A174" s="40" t="s">
        <v>66</v>
      </c>
      <c r="B174" s="5" t="s">
        <v>27</v>
      </c>
      <c r="C174" s="5" t="s">
        <v>233</v>
      </c>
      <c r="D174" s="18">
        <v>810</v>
      </c>
      <c r="E174" s="27">
        <v>3000000</v>
      </c>
    </row>
    <row r="175" spans="1:5" x14ac:dyDescent="0.2">
      <c r="A175" s="34" t="s">
        <v>28</v>
      </c>
      <c r="B175" s="13" t="s">
        <v>29</v>
      </c>
      <c r="C175" s="8"/>
      <c r="D175" s="52"/>
      <c r="E175" s="30">
        <f>E176+E199+E208</f>
        <v>33817044.650000006</v>
      </c>
    </row>
    <row r="176" spans="1:5" ht="36" x14ac:dyDescent="0.2">
      <c r="A176" s="28" t="s">
        <v>67</v>
      </c>
      <c r="B176" s="50" t="s">
        <v>29</v>
      </c>
      <c r="C176" s="50" t="s">
        <v>146</v>
      </c>
      <c r="D176" s="18"/>
      <c r="E176" s="24">
        <f t="shared" ref="E176" si="59">E177</f>
        <v>30728229.300000004</v>
      </c>
    </row>
    <row r="177" spans="1:5" ht="24" x14ac:dyDescent="0.2">
      <c r="A177" s="99" t="s">
        <v>195</v>
      </c>
      <c r="B177" s="50" t="s">
        <v>29</v>
      </c>
      <c r="C177" s="50" t="s">
        <v>164</v>
      </c>
      <c r="D177" s="18"/>
      <c r="E177" s="24">
        <f>E178+E181+E184+E187+E190+E196+E193</f>
        <v>30728229.300000004</v>
      </c>
    </row>
    <row r="178" spans="1:5" x14ac:dyDescent="0.2">
      <c r="A178" s="47" t="s">
        <v>68</v>
      </c>
      <c r="B178" s="50" t="s">
        <v>29</v>
      </c>
      <c r="C178" s="50" t="s">
        <v>165</v>
      </c>
      <c r="D178" s="37"/>
      <c r="E178" s="24">
        <f>E179</f>
        <v>8500000</v>
      </c>
    </row>
    <row r="179" spans="1:5" ht="24" x14ac:dyDescent="0.2">
      <c r="A179" s="40" t="s">
        <v>61</v>
      </c>
      <c r="B179" s="5" t="s">
        <v>29</v>
      </c>
      <c r="C179" s="5" t="s">
        <v>165</v>
      </c>
      <c r="D179" s="18">
        <v>200</v>
      </c>
      <c r="E179" s="26">
        <f t="shared" ref="E179" si="60">E180</f>
        <v>8500000</v>
      </c>
    </row>
    <row r="180" spans="1:5" ht="24" x14ac:dyDescent="0.2">
      <c r="A180" s="40" t="s">
        <v>62</v>
      </c>
      <c r="B180" s="5" t="s">
        <v>29</v>
      </c>
      <c r="C180" s="5" t="s">
        <v>165</v>
      </c>
      <c r="D180" s="18">
        <v>240</v>
      </c>
      <c r="E180" s="27">
        <v>8500000</v>
      </c>
    </row>
    <row r="181" spans="1:5" x14ac:dyDescent="0.2">
      <c r="A181" s="14" t="s">
        <v>105</v>
      </c>
      <c r="B181" s="50" t="s">
        <v>29</v>
      </c>
      <c r="C181" s="50" t="s">
        <v>166</v>
      </c>
      <c r="D181" s="18"/>
      <c r="E181" s="24">
        <f t="shared" ref="E181:E182" si="61">E182</f>
        <v>12348348.49</v>
      </c>
    </row>
    <row r="182" spans="1:5" ht="24" x14ac:dyDescent="0.2">
      <c r="A182" s="40" t="s">
        <v>61</v>
      </c>
      <c r="B182" s="5" t="s">
        <v>29</v>
      </c>
      <c r="C182" s="5" t="s">
        <v>166</v>
      </c>
      <c r="D182" s="18">
        <v>200</v>
      </c>
      <c r="E182" s="26">
        <f t="shared" si="61"/>
        <v>12348348.49</v>
      </c>
    </row>
    <row r="183" spans="1:5" ht="24" x14ac:dyDescent="0.2">
      <c r="A183" s="45" t="s">
        <v>62</v>
      </c>
      <c r="B183" s="5" t="s">
        <v>29</v>
      </c>
      <c r="C183" s="5" t="s">
        <v>166</v>
      </c>
      <c r="D183" s="18">
        <v>240</v>
      </c>
      <c r="E183" s="27">
        <v>12348348.49</v>
      </c>
    </row>
    <row r="184" spans="1:5" ht="24" x14ac:dyDescent="0.2">
      <c r="A184" s="14" t="s">
        <v>107</v>
      </c>
      <c r="B184" s="50" t="s">
        <v>29</v>
      </c>
      <c r="C184" s="50" t="s">
        <v>192</v>
      </c>
      <c r="D184" s="37"/>
      <c r="E184" s="24">
        <f t="shared" ref="E184:E185" si="62">E185</f>
        <v>1357644.53</v>
      </c>
    </row>
    <row r="185" spans="1:5" ht="24" x14ac:dyDescent="0.2">
      <c r="A185" s="40" t="s">
        <v>61</v>
      </c>
      <c r="B185" s="5" t="s">
        <v>29</v>
      </c>
      <c r="C185" s="5" t="s">
        <v>192</v>
      </c>
      <c r="D185" s="18">
        <v>200</v>
      </c>
      <c r="E185" s="26">
        <f t="shared" si="62"/>
        <v>1357644.53</v>
      </c>
    </row>
    <row r="186" spans="1:5" ht="24" x14ac:dyDescent="0.2">
      <c r="A186" s="40" t="s">
        <v>62</v>
      </c>
      <c r="B186" s="5" t="s">
        <v>29</v>
      </c>
      <c r="C186" s="5" t="s">
        <v>192</v>
      </c>
      <c r="D186" s="18">
        <v>240</v>
      </c>
      <c r="E186" s="27">
        <v>1357644.53</v>
      </c>
    </row>
    <row r="187" spans="1:5" ht="24" x14ac:dyDescent="0.2">
      <c r="A187" s="14" t="s">
        <v>222</v>
      </c>
      <c r="B187" s="50" t="s">
        <v>29</v>
      </c>
      <c r="C187" s="50" t="s">
        <v>221</v>
      </c>
      <c r="D187" s="37"/>
      <c r="E187" s="24">
        <f t="shared" ref="E187:E188" si="63">E188</f>
        <v>21000</v>
      </c>
    </row>
    <row r="188" spans="1:5" ht="24" x14ac:dyDescent="0.2">
      <c r="A188" s="40" t="s">
        <v>61</v>
      </c>
      <c r="B188" s="5" t="s">
        <v>29</v>
      </c>
      <c r="C188" s="5" t="s">
        <v>221</v>
      </c>
      <c r="D188" s="18">
        <v>200</v>
      </c>
      <c r="E188" s="26">
        <f t="shared" si="63"/>
        <v>21000</v>
      </c>
    </row>
    <row r="189" spans="1:5" ht="24" x14ac:dyDescent="0.2">
      <c r="A189" s="45" t="s">
        <v>62</v>
      </c>
      <c r="B189" s="5" t="s">
        <v>29</v>
      </c>
      <c r="C189" s="5" t="s">
        <v>221</v>
      </c>
      <c r="D189" s="18">
        <v>240</v>
      </c>
      <c r="E189" s="27">
        <v>21000</v>
      </c>
    </row>
    <row r="190" spans="1:5" x14ac:dyDescent="0.2">
      <c r="A190" s="14" t="s">
        <v>69</v>
      </c>
      <c r="B190" s="50" t="s">
        <v>29</v>
      </c>
      <c r="C190" s="50" t="s">
        <v>167</v>
      </c>
      <c r="D190" s="18"/>
      <c r="E190" s="24">
        <f t="shared" ref="E190:E191" si="64">E191</f>
        <v>2800000</v>
      </c>
    </row>
    <row r="191" spans="1:5" ht="24" x14ac:dyDescent="0.2">
      <c r="A191" s="40" t="s">
        <v>61</v>
      </c>
      <c r="B191" s="5" t="s">
        <v>29</v>
      </c>
      <c r="C191" s="5" t="s">
        <v>167</v>
      </c>
      <c r="D191" s="18">
        <v>200</v>
      </c>
      <c r="E191" s="26">
        <f t="shared" si="64"/>
        <v>2800000</v>
      </c>
    </row>
    <row r="192" spans="1:5" ht="24" x14ac:dyDescent="0.2">
      <c r="A192" s="40" t="s">
        <v>62</v>
      </c>
      <c r="B192" s="5" t="s">
        <v>29</v>
      </c>
      <c r="C192" s="5" t="s">
        <v>167</v>
      </c>
      <c r="D192" s="18">
        <v>240</v>
      </c>
      <c r="E192" s="27">
        <v>2800000</v>
      </c>
    </row>
    <row r="193" spans="1:5" x14ac:dyDescent="0.2">
      <c r="A193" s="14" t="s">
        <v>235</v>
      </c>
      <c r="B193" s="50" t="s">
        <v>29</v>
      </c>
      <c r="C193" s="50" t="s">
        <v>234</v>
      </c>
      <c r="D193" s="37"/>
      <c r="E193" s="24">
        <f t="shared" ref="E193:E194" si="65">E194</f>
        <v>3000000</v>
      </c>
    </row>
    <row r="194" spans="1:5" ht="24" x14ac:dyDescent="0.2">
      <c r="A194" s="40" t="s">
        <v>61</v>
      </c>
      <c r="B194" s="5" t="s">
        <v>29</v>
      </c>
      <c r="C194" s="5" t="s">
        <v>234</v>
      </c>
      <c r="D194" s="18">
        <v>200</v>
      </c>
      <c r="E194" s="26">
        <f t="shared" si="65"/>
        <v>3000000</v>
      </c>
    </row>
    <row r="195" spans="1:5" ht="24" x14ac:dyDescent="0.2">
      <c r="A195" s="40" t="s">
        <v>62</v>
      </c>
      <c r="B195" s="5" t="s">
        <v>29</v>
      </c>
      <c r="C195" s="5" t="s">
        <v>234</v>
      </c>
      <c r="D195" s="18">
        <v>240</v>
      </c>
      <c r="E195" s="27">
        <v>3000000</v>
      </c>
    </row>
    <row r="196" spans="1:5" x14ac:dyDescent="0.2">
      <c r="A196" s="14" t="s">
        <v>108</v>
      </c>
      <c r="B196" s="50" t="s">
        <v>29</v>
      </c>
      <c r="C196" s="50" t="s">
        <v>168</v>
      </c>
      <c r="D196" s="18"/>
      <c r="E196" s="24">
        <f t="shared" ref="E196:E197" si="66">E197</f>
        <v>2701236.28</v>
      </c>
    </row>
    <row r="197" spans="1:5" ht="24" x14ac:dyDescent="0.2">
      <c r="A197" s="40" t="s">
        <v>61</v>
      </c>
      <c r="B197" s="5" t="s">
        <v>29</v>
      </c>
      <c r="C197" s="5" t="s">
        <v>168</v>
      </c>
      <c r="D197" s="18">
        <v>200</v>
      </c>
      <c r="E197" s="26">
        <f t="shared" si="66"/>
        <v>2701236.28</v>
      </c>
    </row>
    <row r="198" spans="1:5" ht="24" x14ac:dyDescent="0.2">
      <c r="A198" s="40" t="s">
        <v>62</v>
      </c>
      <c r="B198" s="5" t="s">
        <v>29</v>
      </c>
      <c r="C198" s="5" t="s">
        <v>168</v>
      </c>
      <c r="D198" s="18">
        <v>240</v>
      </c>
      <c r="E198" s="27">
        <v>2701236.28</v>
      </c>
    </row>
    <row r="199" spans="1:5" ht="36" x14ac:dyDescent="0.2">
      <c r="A199" s="28" t="s">
        <v>288</v>
      </c>
      <c r="B199" s="50" t="s">
        <v>29</v>
      </c>
      <c r="C199" s="50" t="s">
        <v>273</v>
      </c>
      <c r="D199" s="37"/>
      <c r="E199" s="24">
        <f>E200+E204</f>
        <v>2788815.35</v>
      </c>
    </row>
    <row r="200" spans="1:5" ht="24" x14ac:dyDescent="0.2">
      <c r="A200" s="48" t="s">
        <v>281</v>
      </c>
      <c r="B200" s="50" t="s">
        <v>29</v>
      </c>
      <c r="C200" s="50" t="s">
        <v>274</v>
      </c>
      <c r="D200" s="37"/>
      <c r="E200" s="24">
        <f>E201</f>
        <v>350000</v>
      </c>
    </row>
    <row r="201" spans="1:5" x14ac:dyDescent="0.2">
      <c r="A201" s="48" t="s">
        <v>292</v>
      </c>
      <c r="B201" s="50" t="s">
        <v>29</v>
      </c>
      <c r="C201" s="50" t="s">
        <v>293</v>
      </c>
      <c r="D201" s="37"/>
      <c r="E201" s="24">
        <f t="shared" ref="E201:E202" si="67">E202</f>
        <v>350000</v>
      </c>
    </row>
    <row r="202" spans="1:5" ht="24" x14ac:dyDescent="0.2">
      <c r="A202" s="40" t="s">
        <v>61</v>
      </c>
      <c r="B202" s="5" t="s">
        <v>29</v>
      </c>
      <c r="C202" s="5" t="s">
        <v>293</v>
      </c>
      <c r="D202" s="18">
        <v>200</v>
      </c>
      <c r="E202" s="26">
        <f t="shared" si="67"/>
        <v>350000</v>
      </c>
    </row>
    <row r="203" spans="1:5" ht="24" x14ac:dyDescent="0.2">
      <c r="A203" s="40" t="s">
        <v>62</v>
      </c>
      <c r="B203" s="5" t="s">
        <v>29</v>
      </c>
      <c r="C203" s="5" t="s">
        <v>293</v>
      </c>
      <c r="D203" s="18">
        <v>240</v>
      </c>
      <c r="E203" s="27">
        <v>350000</v>
      </c>
    </row>
    <row r="204" spans="1:5" ht="24" x14ac:dyDescent="0.2">
      <c r="A204" s="48" t="s">
        <v>297</v>
      </c>
      <c r="B204" s="51" t="s">
        <v>29</v>
      </c>
      <c r="C204" s="51" t="s">
        <v>298</v>
      </c>
      <c r="D204" s="37"/>
      <c r="E204" s="24">
        <f>E205</f>
        <v>2438815.35</v>
      </c>
    </row>
    <row r="205" spans="1:5" ht="24" x14ac:dyDescent="0.2">
      <c r="A205" s="57" t="s">
        <v>299</v>
      </c>
      <c r="B205" s="50" t="s">
        <v>29</v>
      </c>
      <c r="C205" s="50" t="s">
        <v>309</v>
      </c>
      <c r="D205" s="37"/>
      <c r="E205" s="24">
        <f t="shared" ref="E205:E206" si="68">E206</f>
        <v>2438815.35</v>
      </c>
    </row>
    <row r="206" spans="1:5" ht="24" x14ac:dyDescent="0.2">
      <c r="A206" s="40" t="s">
        <v>61</v>
      </c>
      <c r="B206" s="5" t="s">
        <v>29</v>
      </c>
      <c r="C206" s="5" t="s">
        <v>309</v>
      </c>
      <c r="D206" s="18">
        <v>200</v>
      </c>
      <c r="E206" s="26">
        <f t="shared" si="68"/>
        <v>2438815.35</v>
      </c>
    </row>
    <row r="207" spans="1:5" ht="24" x14ac:dyDescent="0.2">
      <c r="A207" s="40" t="s">
        <v>62</v>
      </c>
      <c r="B207" s="5" t="s">
        <v>29</v>
      </c>
      <c r="C207" s="5" t="s">
        <v>309</v>
      </c>
      <c r="D207" s="18">
        <v>240</v>
      </c>
      <c r="E207" s="27">
        <v>2438815.35</v>
      </c>
    </row>
    <row r="208" spans="1:5" ht="24" x14ac:dyDescent="0.2">
      <c r="A208" s="28" t="s">
        <v>250</v>
      </c>
      <c r="B208" s="50" t="s">
        <v>29</v>
      </c>
      <c r="C208" s="50" t="s">
        <v>160</v>
      </c>
      <c r="D208" s="37"/>
      <c r="E208" s="24">
        <f t="shared" ref="E208:E211" si="69">E209</f>
        <v>300000</v>
      </c>
    </row>
    <row r="209" spans="1:5" ht="24" x14ac:dyDescent="0.2">
      <c r="A209" s="48" t="s">
        <v>252</v>
      </c>
      <c r="B209" s="50" t="s">
        <v>29</v>
      </c>
      <c r="C209" s="50" t="s">
        <v>254</v>
      </c>
      <c r="D209" s="37"/>
      <c r="E209" s="24">
        <f t="shared" si="69"/>
        <v>300000</v>
      </c>
    </row>
    <row r="210" spans="1:5" x14ac:dyDescent="0.2">
      <c r="A210" s="48" t="s">
        <v>163</v>
      </c>
      <c r="B210" s="50" t="s">
        <v>29</v>
      </c>
      <c r="C210" s="50" t="s">
        <v>260</v>
      </c>
      <c r="D210" s="37"/>
      <c r="E210" s="24">
        <f t="shared" si="69"/>
        <v>300000</v>
      </c>
    </row>
    <row r="211" spans="1:5" ht="24" x14ac:dyDescent="0.2">
      <c r="A211" s="40" t="s">
        <v>61</v>
      </c>
      <c r="B211" s="5" t="s">
        <v>29</v>
      </c>
      <c r="C211" s="5" t="s">
        <v>260</v>
      </c>
      <c r="D211" s="18">
        <v>200</v>
      </c>
      <c r="E211" s="26">
        <f t="shared" si="69"/>
        <v>300000</v>
      </c>
    </row>
    <row r="212" spans="1:5" ht="24" x14ac:dyDescent="0.2">
      <c r="A212" s="40" t="s">
        <v>62</v>
      </c>
      <c r="B212" s="5" t="s">
        <v>29</v>
      </c>
      <c r="C212" s="5" t="s">
        <v>260</v>
      </c>
      <c r="D212" s="18">
        <v>240</v>
      </c>
      <c r="E212" s="27">
        <v>300000</v>
      </c>
    </row>
    <row r="213" spans="1:5" x14ac:dyDescent="0.2">
      <c r="A213" s="16" t="s">
        <v>30</v>
      </c>
      <c r="B213" s="3" t="s">
        <v>31</v>
      </c>
      <c r="C213" s="9"/>
      <c r="D213" s="9"/>
      <c r="E213" s="23">
        <f>E214</f>
        <v>139130</v>
      </c>
    </row>
    <row r="214" spans="1:5" x14ac:dyDescent="0.2">
      <c r="A214" s="35" t="s">
        <v>32</v>
      </c>
      <c r="B214" s="13" t="s">
        <v>33</v>
      </c>
      <c r="C214" s="8"/>
      <c r="D214" s="8"/>
      <c r="E214" s="30">
        <f t="shared" ref="E214:E215" si="70">E215</f>
        <v>139130</v>
      </c>
    </row>
    <row r="215" spans="1:5" ht="36" x14ac:dyDescent="0.2">
      <c r="A215" s="28" t="s">
        <v>289</v>
      </c>
      <c r="B215" s="50" t="s">
        <v>33</v>
      </c>
      <c r="C215" s="50" t="s">
        <v>171</v>
      </c>
      <c r="D215" s="50"/>
      <c r="E215" s="24">
        <f t="shared" si="70"/>
        <v>139130</v>
      </c>
    </row>
    <row r="216" spans="1:5" ht="24" x14ac:dyDescent="0.2">
      <c r="A216" s="47" t="s">
        <v>170</v>
      </c>
      <c r="B216" s="50" t="s">
        <v>33</v>
      </c>
      <c r="C216" s="50" t="s">
        <v>172</v>
      </c>
      <c r="D216" s="50"/>
      <c r="E216" s="24">
        <f>E217</f>
        <v>139130</v>
      </c>
    </row>
    <row r="217" spans="1:5" x14ac:dyDescent="0.2">
      <c r="A217" s="47" t="s">
        <v>173</v>
      </c>
      <c r="B217" s="50" t="s">
        <v>33</v>
      </c>
      <c r="C217" s="50" t="s">
        <v>208</v>
      </c>
      <c r="D217" s="50"/>
      <c r="E217" s="24">
        <f>E218</f>
        <v>139130</v>
      </c>
    </row>
    <row r="218" spans="1:5" ht="24" x14ac:dyDescent="0.2">
      <c r="A218" s="40" t="s">
        <v>61</v>
      </c>
      <c r="B218" s="5" t="s">
        <v>33</v>
      </c>
      <c r="C218" s="5" t="s">
        <v>208</v>
      </c>
      <c r="D218" s="18">
        <v>200</v>
      </c>
      <c r="E218" s="26">
        <f t="shared" ref="E218" si="71">E219</f>
        <v>139130</v>
      </c>
    </row>
    <row r="219" spans="1:5" ht="24" x14ac:dyDescent="0.2">
      <c r="A219" s="40" t="s">
        <v>62</v>
      </c>
      <c r="B219" s="5" t="s">
        <v>33</v>
      </c>
      <c r="C219" s="5" t="s">
        <v>208</v>
      </c>
      <c r="D219" s="18">
        <v>240</v>
      </c>
      <c r="E219" s="27">
        <v>139130</v>
      </c>
    </row>
    <row r="220" spans="1:5" x14ac:dyDescent="0.2">
      <c r="A220" s="1" t="s">
        <v>34</v>
      </c>
      <c r="B220" s="3" t="s">
        <v>35</v>
      </c>
      <c r="C220" s="9"/>
      <c r="D220" s="9"/>
      <c r="E220" s="23">
        <f t="shared" ref="E220:E222" si="72">E221</f>
        <v>18189094</v>
      </c>
    </row>
    <row r="221" spans="1:5" x14ac:dyDescent="0.2">
      <c r="A221" s="35" t="s">
        <v>36</v>
      </c>
      <c r="B221" s="13" t="s">
        <v>37</v>
      </c>
      <c r="C221" s="8"/>
      <c r="D221" s="8"/>
      <c r="E221" s="30">
        <f t="shared" si="72"/>
        <v>18189094</v>
      </c>
    </row>
    <row r="222" spans="1:5" ht="24" x14ac:dyDescent="0.2">
      <c r="A222" s="28" t="s">
        <v>175</v>
      </c>
      <c r="B222" s="50" t="s">
        <v>37</v>
      </c>
      <c r="C222" s="50" t="s">
        <v>174</v>
      </c>
      <c r="D222" s="5"/>
      <c r="E222" s="24">
        <f t="shared" si="72"/>
        <v>18189094</v>
      </c>
    </row>
    <row r="223" spans="1:5" ht="24" x14ac:dyDescent="0.2">
      <c r="A223" s="47" t="s">
        <v>242</v>
      </c>
      <c r="B223" s="50" t="s">
        <v>37</v>
      </c>
      <c r="C223" s="50" t="s">
        <v>240</v>
      </c>
      <c r="D223" s="5"/>
      <c r="E223" s="24">
        <f>E224+E229+E232</f>
        <v>18189094</v>
      </c>
    </row>
    <row r="224" spans="1:5" ht="24" x14ac:dyDescent="0.2">
      <c r="A224" s="47" t="s">
        <v>76</v>
      </c>
      <c r="B224" s="50" t="s">
        <v>37</v>
      </c>
      <c r="C224" s="50" t="s">
        <v>244</v>
      </c>
      <c r="D224" s="50"/>
      <c r="E224" s="24">
        <f>E225+E227</f>
        <v>17334094</v>
      </c>
    </row>
    <row r="225" spans="1:5" ht="48" x14ac:dyDescent="0.2">
      <c r="A225" s="6" t="s">
        <v>77</v>
      </c>
      <c r="B225" s="5" t="s">
        <v>37</v>
      </c>
      <c r="C225" s="5" t="s">
        <v>244</v>
      </c>
      <c r="D225" s="5" t="s">
        <v>50</v>
      </c>
      <c r="E225" s="26">
        <f t="shared" ref="E225" si="73">E226</f>
        <v>14645094</v>
      </c>
    </row>
    <row r="226" spans="1:5" x14ac:dyDescent="0.2">
      <c r="A226" s="6" t="s">
        <v>78</v>
      </c>
      <c r="B226" s="5" t="s">
        <v>37</v>
      </c>
      <c r="C226" s="5" t="s">
        <v>244</v>
      </c>
      <c r="D226" s="5" t="s">
        <v>79</v>
      </c>
      <c r="E226" s="27">
        <v>14645094</v>
      </c>
    </row>
    <row r="227" spans="1:5" ht="24" x14ac:dyDescent="0.2">
      <c r="A227" s="40" t="s">
        <v>61</v>
      </c>
      <c r="B227" s="5" t="s">
        <v>37</v>
      </c>
      <c r="C227" s="5" t="s">
        <v>244</v>
      </c>
      <c r="D227" s="5" t="s">
        <v>53</v>
      </c>
      <c r="E227" s="26">
        <f t="shared" ref="E227" si="74">E228</f>
        <v>2689000</v>
      </c>
    </row>
    <row r="228" spans="1:5" ht="24" x14ac:dyDescent="0.2">
      <c r="A228" s="40" t="s">
        <v>62</v>
      </c>
      <c r="B228" s="5" t="s">
        <v>37</v>
      </c>
      <c r="C228" s="5" t="s">
        <v>244</v>
      </c>
      <c r="D228" s="5" t="s">
        <v>54</v>
      </c>
      <c r="E228" s="27">
        <v>2689000</v>
      </c>
    </row>
    <row r="229" spans="1:5" x14ac:dyDescent="0.2">
      <c r="A229" s="47" t="s">
        <v>84</v>
      </c>
      <c r="B229" s="50" t="s">
        <v>37</v>
      </c>
      <c r="C229" s="50" t="s">
        <v>241</v>
      </c>
      <c r="D229" s="5"/>
      <c r="E229" s="24">
        <f t="shared" ref="E229:E230" si="75">E230</f>
        <v>260000</v>
      </c>
    </row>
    <row r="230" spans="1:5" ht="24" x14ac:dyDescent="0.2">
      <c r="A230" s="40" t="s">
        <v>61</v>
      </c>
      <c r="B230" s="5" t="s">
        <v>37</v>
      </c>
      <c r="C230" s="5" t="s">
        <v>241</v>
      </c>
      <c r="D230" s="5" t="s">
        <v>53</v>
      </c>
      <c r="E230" s="26">
        <f t="shared" si="75"/>
        <v>260000</v>
      </c>
    </row>
    <row r="231" spans="1:5" ht="24" x14ac:dyDescent="0.2">
      <c r="A231" s="40" t="s">
        <v>62</v>
      </c>
      <c r="B231" s="5" t="s">
        <v>37</v>
      </c>
      <c r="C231" s="5" t="s">
        <v>241</v>
      </c>
      <c r="D231" s="5" t="s">
        <v>54</v>
      </c>
      <c r="E231" s="27">
        <v>260000</v>
      </c>
    </row>
    <row r="232" spans="1:5" ht="24" x14ac:dyDescent="0.2">
      <c r="A232" s="47" t="s">
        <v>85</v>
      </c>
      <c r="B232" s="50" t="s">
        <v>37</v>
      </c>
      <c r="C232" s="50" t="s">
        <v>243</v>
      </c>
      <c r="D232" s="5"/>
      <c r="E232" s="24">
        <f>E233</f>
        <v>595000</v>
      </c>
    </row>
    <row r="233" spans="1:5" ht="24" x14ac:dyDescent="0.2">
      <c r="A233" s="40" t="s">
        <v>61</v>
      </c>
      <c r="B233" s="5" t="s">
        <v>37</v>
      </c>
      <c r="C233" s="5" t="s">
        <v>243</v>
      </c>
      <c r="D233" s="5" t="s">
        <v>53</v>
      </c>
      <c r="E233" s="26">
        <f t="shared" ref="E233" si="76">E234</f>
        <v>595000</v>
      </c>
    </row>
    <row r="234" spans="1:5" ht="24" x14ac:dyDescent="0.2">
      <c r="A234" s="40" t="s">
        <v>62</v>
      </c>
      <c r="B234" s="5" t="s">
        <v>37</v>
      </c>
      <c r="C234" s="5" t="s">
        <v>243</v>
      </c>
      <c r="D234" s="5" t="s">
        <v>54</v>
      </c>
      <c r="E234" s="27">
        <v>595000</v>
      </c>
    </row>
    <row r="235" spans="1:5" x14ac:dyDescent="0.2">
      <c r="A235" s="1" t="s">
        <v>38</v>
      </c>
      <c r="B235" s="3" t="s">
        <v>39</v>
      </c>
      <c r="C235" s="9"/>
      <c r="D235" s="9"/>
      <c r="E235" s="23">
        <f t="shared" ref="E235" si="77">E236+E243</f>
        <v>1073683.06</v>
      </c>
    </row>
    <row r="236" spans="1:5" x14ac:dyDescent="0.2">
      <c r="A236" s="35" t="s">
        <v>40</v>
      </c>
      <c r="B236" s="13" t="s">
        <v>41</v>
      </c>
      <c r="C236" s="13"/>
      <c r="D236" s="13"/>
      <c r="E236" s="30">
        <f t="shared" ref="E236:E241" si="78">E237</f>
        <v>15000</v>
      </c>
    </row>
    <row r="237" spans="1:5" ht="24" x14ac:dyDescent="0.2">
      <c r="A237" s="28" t="s">
        <v>71</v>
      </c>
      <c r="B237" s="50" t="s">
        <v>41</v>
      </c>
      <c r="C237" s="50" t="s">
        <v>177</v>
      </c>
      <c r="D237" s="5"/>
      <c r="E237" s="24">
        <f t="shared" si="78"/>
        <v>15000</v>
      </c>
    </row>
    <row r="238" spans="1:5" ht="36" x14ac:dyDescent="0.2">
      <c r="A238" s="28" t="s">
        <v>176</v>
      </c>
      <c r="B238" s="50" t="s">
        <v>41</v>
      </c>
      <c r="C238" s="50" t="s">
        <v>178</v>
      </c>
      <c r="D238" s="5"/>
      <c r="E238" s="26">
        <f t="shared" si="78"/>
        <v>15000</v>
      </c>
    </row>
    <row r="239" spans="1:5" ht="24" x14ac:dyDescent="0.2">
      <c r="A239" s="14" t="s">
        <v>184</v>
      </c>
      <c r="B239" s="50" t="s">
        <v>41</v>
      </c>
      <c r="C239" s="50" t="s">
        <v>179</v>
      </c>
      <c r="D239" s="5"/>
      <c r="E239" s="26">
        <f t="shared" si="78"/>
        <v>15000</v>
      </c>
    </row>
    <row r="240" spans="1:5" ht="96" x14ac:dyDescent="0.2">
      <c r="A240" s="48" t="s">
        <v>186</v>
      </c>
      <c r="B240" s="50" t="s">
        <v>41</v>
      </c>
      <c r="C240" s="50" t="s">
        <v>270</v>
      </c>
      <c r="D240" s="5"/>
      <c r="E240" s="26">
        <f t="shared" si="78"/>
        <v>15000</v>
      </c>
    </row>
    <row r="241" spans="1:5" x14ac:dyDescent="0.2">
      <c r="A241" s="40" t="s">
        <v>45</v>
      </c>
      <c r="B241" s="5" t="s">
        <v>41</v>
      </c>
      <c r="C241" s="5" t="s">
        <v>270</v>
      </c>
      <c r="D241" s="5" t="s">
        <v>111</v>
      </c>
      <c r="E241" s="26">
        <f t="shared" si="78"/>
        <v>15000</v>
      </c>
    </row>
    <row r="242" spans="1:5" x14ac:dyDescent="0.2">
      <c r="A242" s="40" t="s">
        <v>113</v>
      </c>
      <c r="B242" s="5" t="s">
        <v>41</v>
      </c>
      <c r="C242" s="5" t="s">
        <v>270</v>
      </c>
      <c r="D242" s="5" t="s">
        <v>112</v>
      </c>
      <c r="E242" s="27">
        <v>15000</v>
      </c>
    </row>
    <row r="243" spans="1:5" x14ac:dyDescent="0.2">
      <c r="A243" s="35" t="s">
        <v>271</v>
      </c>
      <c r="B243" s="13" t="s">
        <v>272</v>
      </c>
      <c r="C243" s="13"/>
      <c r="D243" s="8"/>
      <c r="E243" s="30">
        <f>E244+E262</f>
        <v>1058683.06</v>
      </c>
    </row>
    <row r="244" spans="1:5" ht="24" x14ac:dyDescent="0.2">
      <c r="A244" s="28" t="s">
        <v>71</v>
      </c>
      <c r="B244" s="50" t="s">
        <v>272</v>
      </c>
      <c r="C244" s="50" t="s">
        <v>177</v>
      </c>
      <c r="D244" s="5"/>
      <c r="E244" s="24">
        <f>E245+E257</f>
        <v>257800</v>
      </c>
    </row>
    <row r="245" spans="1:5" ht="36" x14ac:dyDescent="0.2">
      <c r="A245" s="28" t="s">
        <v>176</v>
      </c>
      <c r="B245" s="50" t="s">
        <v>272</v>
      </c>
      <c r="C245" s="50" t="s">
        <v>178</v>
      </c>
      <c r="D245" s="5"/>
      <c r="E245" s="24">
        <f t="shared" ref="E245" si="79">+E246</f>
        <v>175000</v>
      </c>
    </row>
    <row r="246" spans="1:5" ht="24" x14ac:dyDescent="0.2">
      <c r="A246" s="14" t="s">
        <v>184</v>
      </c>
      <c r="B246" s="50" t="s">
        <v>272</v>
      </c>
      <c r="C246" s="50" t="s">
        <v>179</v>
      </c>
      <c r="D246" s="5"/>
      <c r="E246" s="24">
        <f t="shared" ref="E246" si="80">E247+E252</f>
        <v>175000</v>
      </c>
    </row>
    <row r="247" spans="1:5" ht="36" x14ac:dyDescent="0.2">
      <c r="A247" s="14" t="s">
        <v>245</v>
      </c>
      <c r="B247" s="50" t="s">
        <v>272</v>
      </c>
      <c r="C247" s="50" t="s">
        <v>261</v>
      </c>
      <c r="D247" s="5"/>
      <c r="E247" s="24">
        <f t="shared" ref="E247" si="81">E248+E250</f>
        <v>60000</v>
      </c>
    </row>
    <row r="248" spans="1:5" ht="24" x14ac:dyDescent="0.2">
      <c r="A248" s="40" t="s">
        <v>61</v>
      </c>
      <c r="B248" s="5" t="s">
        <v>272</v>
      </c>
      <c r="C248" s="5" t="s">
        <v>261</v>
      </c>
      <c r="D248" s="5" t="s">
        <v>53</v>
      </c>
      <c r="E248" s="26">
        <f t="shared" ref="E248" si="82">E249</f>
        <v>40000</v>
      </c>
    </row>
    <row r="249" spans="1:5" ht="24" x14ac:dyDescent="0.2">
      <c r="A249" s="40" t="s">
        <v>62</v>
      </c>
      <c r="B249" s="5" t="s">
        <v>272</v>
      </c>
      <c r="C249" s="5" t="s">
        <v>261</v>
      </c>
      <c r="D249" s="5" t="s">
        <v>54</v>
      </c>
      <c r="E249" s="27">
        <v>40000</v>
      </c>
    </row>
    <row r="250" spans="1:5" x14ac:dyDescent="0.2">
      <c r="A250" s="45" t="s">
        <v>92</v>
      </c>
      <c r="B250" s="5" t="s">
        <v>272</v>
      </c>
      <c r="C250" s="5" t="s">
        <v>261</v>
      </c>
      <c r="D250" s="5" t="s">
        <v>91</v>
      </c>
      <c r="E250" s="26">
        <f t="shared" ref="E250" si="83">E251</f>
        <v>20000</v>
      </c>
    </row>
    <row r="251" spans="1:5" x14ac:dyDescent="0.2">
      <c r="A251" s="45" t="s">
        <v>93</v>
      </c>
      <c r="B251" s="5" t="s">
        <v>272</v>
      </c>
      <c r="C251" s="5" t="s">
        <v>261</v>
      </c>
      <c r="D251" s="5" t="s">
        <v>90</v>
      </c>
      <c r="E251" s="27">
        <v>20000</v>
      </c>
    </row>
    <row r="252" spans="1:5" ht="24" x14ac:dyDescent="0.2">
      <c r="A252" s="14" t="s">
        <v>185</v>
      </c>
      <c r="B252" s="50" t="s">
        <v>272</v>
      </c>
      <c r="C252" s="50" t="s">
        <v>262</v>
      </c>
      <c r="D252" s="50"/>
      <c r="E252" s="24">
        <f>E253+E255</f>
        <v>115000</v>
      </c>
    </row>
    <row r="253" spans="1:5" ht="24" x14ac:dyDescent="0.2">
      <c r="A253" s="40" t="s">
        <v>61</v>
      </c>
      <c r="B253" s="5" t="s">
        <v>272</v>
      </c>
      <c r="C253" s="5" t="s">
        <v>262</v>
      </c>
      <c r="D253" s="5" t="s">
        <v>53</v>
      </c>
      <c r="E253" s="26">
        <f t="shared" ref="E253" si="84">E254</f>
        <v>100000</v>
      </c>
    </row>
    <row r="254" spans="1:5" ht="24" x14ac:dyDescent="0.2">
      <c r="A254" s="40" t="s">
        <v>62</v>
      </c>
      <c r="B254" s="5" t="s">
        <v>272</v>
      </c>
      <c r="C254" s="5" t="s">
        <v>262</v>
      </c>
      <c r="D254" s="5" t="s">
        <v>54</v>
      </c>
      <c r="E254" s="27">
        <v>100000</v>
      </c>
    </row>
    <row r="255" spans="1:5" x14ac:dyDescent="0.2">
      <c r="A255" s="45" t="s">
        <v>92</v>
      </c>
      <c r="B255" s="5" t="s">
        <v>272</v>
      </c>
      <c r="C255" s="5" t="s">
        <v>262</v>
      </c>
      <c r="D255" s="5" t="s">
        <v>91</v>
      </c>
      <c r="E255" s="26">
        <f t="shared" ref="E255" si="85">E256</f>
        <v>15000</v>
      </c>
    </row>
    <row r="256" spans="1:5" x14ac:dyDescent="0.2">
      <c r="A256" s="45" t="s">
        <v>93</v>
      </c>
      <c r="B256" s="5" t="s">
        <v>272</v>
      </c>
      <c r="C256" s="5" t="s">
        <v>262</v>
      </c>
      <c r="D256" s="5" t="s">
        <v>90</v>
      </c>
      <c r="E256" s="27">
        <v>15000</v>
      </c>
    </row>
    <row r="257" spans="1:5" ht="24" x14ac:dyDescent="0.2">
      <c r="A257" s="28" t="s">
        <v>180</v>
      </c>
      <c r="B257" s="50" t="s">
        <v>272</v>
      </c>
      <c r="C257" s="50" t="s">
        <v>181</v>
      </c>
      <c r="D257" s="5"/>
      <c r="E257" s="24">
        <f t="shared" ref="E257" si="86">E258</f>
        <v>82800</v>
      </c>
    </row>
    <row r="258" spans="1:5" ht="24" x14ac:dyDescent="0.2">
      <c r="A258" s="48" t="s">
        <v>182</v>
      </c>
      <c r="B258" s="50" t="s">
        <v>272</v>
      </c>
      <c r="C258" s="50" t="s">
        <v>210</v>
      </c>
      <c r="D258" s="5"/>
      <c r="E258" s="24">
        <f>E259</f>
        <v>82800</v>
      </c>
    </row>
    <row r="259" spans="1:5" x14ac:dyDescent="0.2">
      <c r="A259" s="14" t="s">
        <v>183</v>
      </c>
      <c r="B259" s="50" t="s">
        <v>272</v>
      </c>
      <c r="C259" s="50" t="s">
        <v>263</v>
      </c>
      <c r="D259" s="5"/>
      <c r="E259" s="24">
        <f>E260</f>
        <v>82800</v>
      </c>
    </row>
    <row r="260" spans="1:5" ht="24" x14ac:dyDescent="0.2">
      <c r="A260" s="40" t="s">
        <v>61</v>
      </c>
      <c r="B260" s="5" t="s">
        <v>272</v>
      </c>
      <c r="C260" s="5" t="s">
        <v>263</v>
      </c>
      <c r="D260" s="5" t="s">
        <v>53</v>
      </c>
      <c r="E260" s="26">
        <f t="shared" ref="E260" si="87">E261</f>
        <v>82800</v>
      </c>
    </row>
    <row r="261" spans="1:5" ht="24" x14ac:dyDescent="0.2">
      <c r="A261" s="40" t="s">
        <v>62</v>
      </c>
      <c r="B261" s="5" t="s">
        <v>272</v>
      </c>
      <c r="C261" s="5" t="s">
        <v>263</v>
      </c>
      <c r="D261" s="5" t="s">
        <v>54</v>
      </c>
      <c r="E261" s="27">
        <v>82800</v>
      </c>
    </row>
    <row r="262" spans="1:5" ht="36" x14ac:dyDescent="0.2">
      <c r="A262" s="28" t="s">
        <v>65</v>
      </c>
      <c r="B262" s="50" t="s">
        <v>272</v>
      </c>
      <c r="C262" s="49" t="s">
        <v>125</v>
      </c>
      <c r="D262" s="4"/>
      <c r="E262" s="24">
        <f t="shared" ref="E262" si="88">E263</f>
        <v>800883.06</v>
      </c>
    </row>
    <row r="263" spans="1:5" ht="36" x14ac:dyDescent="0.2">
      <c r="A263" s="55" t="s">
        <v>124</v>
      </c>
      <c r="B263" s="50" t="s">
        <v>272</v>
      </c>
      <c r="C263" s="49" t="s">
        <v>126</v>
      </c>
      <c r="D263" s="4"/>
      <c r="E263" s="24">
        <f>E264</f>
        <v>800883.06</v>
      </c>
    </row>
    <row r="264" spans="1:5" ht="24" x14ac:dyDescent="0.2">
      <c r="A264" s="55" t="s">
        <v>300</v>
      </c>
      <c r="B264" s="50" t="s">
        <v>272</v>
      </c>
      <c r="C264" s="49" t="s">
        <v>301</v>
      </c>
      <c r="D264" s="49"/>
      <c r="E264" s="24">
        <f>E265</f>
        <v>800883.06</v>
      </c>
    </row>
    <row r="265" spans="1:5" x14ac:dyDescent="0.2">
      <c r="A265" s="41" t="s">
        <v>92</v>
      </c>
      <c r="B265" s="5" t="s">
        <v>272</v>
      </c>
      <c r="C265" s="4" t="s">
        <v>301</v>
      </c>
      <c r="D265" s="5" t="s">
        <v>91</v>
      </c>
      <c r="E265" s="26">
        <f t="shared" ref="E265" si="89">E266</f>
        <v>800883.06</v>
      </c>
    </row>
    <row r="266" spans="1:5" ht="24" x14ac:dyDescent="0.2">
      <c r="A266" s="41" t="s">
        <v>319</v>
      </c>
      <c r="B266" s="5" t="s">
        <v>272</v>
      </c>
      <c r="C266" s="4" t="s">
        <v>301</v>
      </c>
      <c r="D266" s="5" t="s">
        <v>318</v>
      </c>
      <c r="E266" s="27">
        <v>800883.06</v>
      </c>
    </row>
    <row r="267" spans="1:5" x14ac:dyDescent="0.2">
      <c r="A267" s="1" t="s">
        <v>42</v>
      </c>
      <c r="B267" s="3" t="s">
        <v>43</v>
      </c>
      <c r="C267" s="9"/>
      <c r="D267" s="9"/>
      <c r="E267" s="23">
        <f t="shared" ref="E267:E269" si="90">E268</f>
        <v>7996315</v>
      </c>
    </row>
    <row r="268" spans="1:5" x14ac:dyDescent="0.2">
      <c r="A268" s="35" t="s">
        <v>88</v>
      </c>
      <c r="B268" s="13" t="s">
        <v>44</v>
      </c>
      <c r="C268" s="8"/>
      <c r="D268" s="8"/>
      <c r="E268" s="30">
        <f t="shared" si="90"/>
        <v>7996315</v>
      </c>
    </row>
    <row r="269" spans="1:5" ht="36" x14ac:dyDescent="0.2">
      <c r="A269" s="28" t="s">
        <v>72</v>
      </c>
      <c r="B269" s="50" t="s">
        <v>44</v>
      </c>
      <c r="C269" s="50" t="s">
        <v>187</v>
      </c>
      <c r="D269" s="5"/>
      <c r="E269" s="24">
        <f t="shared" si="90"/>
        <v>7996315</v>
      </c>
    </row>
    <row r="270" spans="1:5" ht="36" x14ac:dyDescent="0.2">
      <c r="A270" s="57" t="s">
        <v>246</v>
      </c>
      <c r="B270" s="50" t="s">
        <v>44</v>
      </c>
      <c r="C270" s="50" t="s">
        <v>188</v>
      </c>
      <c r="D270" s="5"/>
      <c r="E270" s="24">
        <f>+E279+E276+E271</f>
        <v>7996315</v>
      </c>
    </row>
    <row r="271" spans="1:5" ht="24" x14ac:dyDescent="0.2">
      <c r="A271" s="47" t="s">
        <v>76</v>
      </c>
      <c r="B271" s="50" t="s">
        <v>44</v>
      </c>
      <c r="C271" s="50" t="s">
        <v>191</v>
      </c>
      <c r="D271" s="50"/>
      <c r="E271" s="24">
        <f>E272+E274</f>
        <v>6941315</v>
      </c>
    </row>
    <row r="272" spans="1:5" ht="48" x14ac:dyDescent="0.2">
      <c r="A272" s="6" t="s">
        <v>77</v>
      </c>
      <c r="B272" s="5" t="s">
        <v>44</v>
      </c>
      <c r="C272" s="5" t="s">
        <v>191</v>
      </c>
      <c r="D272" s="5" t="s">
        <v>50</v>
      </c>
      <c r="E272" s="26">
        <f t="shared" ref="E272" si="91">E273</f>
        <v>6544315</v>
      </c>
    </row>
    <row r="273" spans="1:5" x14ac:dyDescent="0.2">
      <c r="A273" s="6" t="s">
        <v>78</v>
      </c>
      <c r="B273" s="5" t="s">
        <v>44</v>
      </c>
      <c r="C273" s="5" t="s">
        <v>191</v>
      </c>
      <c r="D273" s="5" t="s">
        <v>79</v>
      </c>
      <c r="E273" s="27">
        <v>6544315</v>
      </c>
    </row>
    <row r="274" spans="1:5" ht="24" x14ac:dyDescent="0.2">
      <c r="A274" s="40" t="s">
        <v>61</v>
      </c>
      <c r="B274" s="5" t="s">
        <v>44</v>
      </c>
      <c r="C274" s="5" t="s">
        <v>191</v>
      </c>
      <c r="D274" s="5" t="s">
        <v>53</v>
      </c>
      <c r="E274" s="58">
        <f t="shared" ref="E274" si="92">E275</f>
        <v>397000</v>
      </c>
    </row>
    <row r="275" spans="1:5" ht="24" x14ac:dyDescent="0.2">
      <c r="A275" s="40" t="s">
        <v>62</v>
      </c>
      <c r="B275" s="5" t="s">
        <v>44</v>
      </c>
      <c r="C275" s="5" t="s">
        <v>191</v>
      </c>
      <c r="D275" s="5" t="s">
        <v>54</v>
      </c>
      <c r="E275" s="27">
        <v>397000</v>
      </c>
    </row>
    <row r="276" spans="1:5" x14ac:dyDescent="0.2">
      <c r="A276" s="48" t="s">
        <v>248</v>
      </c>
      <c r="B276" s="50" t="s">
        <v>44</v>
      </c>
      <c r="C276" s="50" t="s">
        <v>247</v>
      </c>
      <c r="D276" s="50"/>
      <c r="E276" s="24">
        <f t="shared" ref="E276:E280" si="93">E277</f>
        <v>280000</v>
      </c>
    </row>
    <row r="277" spans="1:5" ht="24" x14ac:dyDescent="0.2">
      <c r="A277" s="40" t="s">
        <v>61</v>
      </c>
      <c r="B277" s="5" t="s">
        <v>44</v>
      </c>
      <c r="C277" s="5" t="s">
        <v>247</v>
      </c>
      <c r="D277" s="5" t="s">
        <v>53</v>
      </c>
      <c r="E277" s="26">
        <f t="shared" si="93"/>
        <v>280000</v>
      </c>
    </row>
    <row r="278" spans="1:5" ht="24" x14ac:dyDescent="0.2">
      <c r="A278" s="40" t="s">
        <v>62</v>
      </c>
      <c r="B278" s="5" t="s">
        <v>44</v>
      </c>
      <c r="C278" s="5" t="s">
        <v>247</v>
      </c>
      <c r="D278" s="5" t="s">
        <v>54</v>
      </c>
      <c r="E278" s="27">
        <v>280000</v>
      </c>
    </row>
    <row r="279" spans="1:5" ht="24" x14ac:dyDescent="0.2">
      <c r="A279" s="47" t="s">
        <v>214</v>
      </c>
      <c r="B279" s="50" t="s">
        <v>44</v>
      </c>
      <c r="C279" s="50" t="s">
        <v>190</v>
      </c>
      <c r="D279" s="5"/>
      <c r="E279" s="24">
        <f t="shared" si="93"/>
        <v>775000</v>
      </c>
    </row>
    <row r="280" spans="1:5" ht="24" x14ac:dyDescent="0.2">
      <c r="A280" s="40" t="s">
        <v>61</v>
      </c>
      <c r="B280" s="5" t="s">
        <v>44</v>
      </c>
      <c r="C280" s="5" t="s">
        <v>190</v>
      </c>
      <c r="D280" s="5" t="s">
        <v>53</v>
      </c>
      <c r="E280" s="26">
        <f t="shared" si="93"/>
        <v>775000</v>
      </c>
    </row>
    <row r="281" spans="1:5" ht="24" x14ac:dyDescent="0.2">
      <c r="A281" s="40" t="s">
        <v>62</v>
      </c>
      <c r="B281" s="5" t="s">
        <v>44</v>
      </c>
      <c r="C281" s="5" t="s">
        <v>190</v>
      </c>
      <c r="D281" s="5" t="s">
        <v>54</v>
      </c>
      <c r="E281" s="27">
        <v>775000</v>
      </c>
    </row>
  </sheetData>
  <mergeCells count="2">
    <mergeCell ref="B3:E3"/>
    <mergeCell ref="A6:E6"/>
  </mergeCells>
  <pageMargins left="1.1811023622047245" right="0.39370078740157483" top="0.74803149606299213" bottom="0.74803149606299213" header="0.31496062992125984" footer="0.31496062992125984"/>
  <pageSetup paperSize="9" scale="85" fitToHeight="10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L249"/>
  <sheetViews>
    <sheetView workbookViewId="0">
      <selection activeCell="F179" sqref="F179"/>
    </sheetView>
  </sheetViews>
  <sheetFormatPr defaultRowHeight="12" x14ac:dyDescent="0.2"/>
  <cols>
    <col min="1" max="1" width="49" style="19" customWidth="1"/>
    <col min="2" max="2" width="11.28515625" style="19" bestFit="1" customWidth="1"/>
    <col min="3" max="3" width="13.42578125" style="19" customWidth="1"/>
    <col min="4" max="4" width="12.7109375" style="19" customWidth="1"/>
    <col min="5" max="5" width="13.140625" style="19" customWidth="1"/>
    <col min="6" max="6" width="13" style="19" bestFit="1" customWidth="1"/>
    <col min="7" max="7" width="10.85546875" style="19" bestFit="1" customWidth="1"/>
    <col min="8" max="241" width="9.140625" style="19"/>
    <col min="242" max="242" width="37.7109375" style="19" customWidth="1"/>
    <col min="243" max="243" width="7.5703125" style="19" customWidth="1"/>
    <col min="244" max="245" width="9" style="19" customWidth="1"/>
    <col min="246" max="246" width="6.42578125" style="19" customWidth="1"/>
    <col min="247" max="247" width="9.28515625" style="19" customWidth="1"/>
    <col min="248" max="248" width="11" style="19" customWidth="1"/>
    <col min="249" max="249" width="9.85546875" style="19" customWidth="1"/>
    <col min="250" max="252" width="0" style="19" hidden="1" customWidth="1"/>
    <col min="253" max="259" width="9.140625" style="19" customWidth="1"/>
    <col min="260" max="497" width="9.140625" style="19"/>
    <col min="498" max="498" width="37.7109375" style="19" customWidth="1"/>
    <col min="499" max="499" width="7.5703125" style="19" customWidth="1"/>
    <col min="500" max="501" width="9" style="19" customWidth="1"/>
    <col min="502" max="502" width="6.42578125" style="19" customWidth="1"/>
    <col min="503" max="503" width="9.28515625" style="19" customWidth="1"/>
    <col min="504" max="504" width="11" style="19" customWidth="1"/>
    <col min="505" max="505" width="9.85546875" style="19" customWidth="1"/>
    <col min="506" max="508" width="0" style="19" hidden="1" customWidth="1"/>
    <col min="509" max="515" width="9.140625" style="19" customWidth="1"/>
    <col min="516" max="753" width="9.140625" style="19"/>
    <col min="754" max="754" width="37.7109375" style="19" customWidth="1"/>
    <col min="755" max="755" width="7.5703125" style="19" customWidth="1"/>
    <col min="756" max="757" width="9" style="19" customWidth="1"/>
    <col min="758" max="758" width="6.42578125" style="19" customWidth="1"/>
    <col min="759" max="759" width="9.28515625" style="19" customWidth="1"/>
    <col min="760" max="760" width="11" style="19" customWidth="1"/>
    <col min="761" max="761" width="9.85546875" style="19" customWidth="1"/>
    <col min="762" max="764" width="0" style="19" hidden="1" customWidth="1"/>
    <col min="765" max="771" width="9.140625" style="19" customWidth="1"/>
    <col min="772" max="1009" width="9.140625" style="19"/>
    <col min="1010" max="1010" width="37.7109375" style="19" customWidth="1"/>
    <col min="1011" max="1011" width="7.5703125" style="19" customWidth="1"/>
    <col min="1012" max="1013" width="9" style="19" customWidth="1"/>
    <col min="1014" max="1014" width="6.42578125" style="19" customWidth="1"/>
    <col min="1015" max="1015" width="9.28515625" style="19" customWidth="1"/>
    <col min="1016" max="1016" width="11" style="19" customWidth="1"/>
    <col min="1017" max="1017" width="9.85546875" style="19" customWidth="1"/>
    <col min="1018" max="1020" width="0" style="19" hidden="1" customWidth="1"/>
    <col min="1021" max="1027" width="9.140625" style="19" customWidth="1"/>
    <col min="1028" max="1265" width="9.140625" style="19"/>
    <col min="1266" max="1266" width="37.7109375" style="19" customWidth="1"/>
    <col min="1267" max="1267" width="7.5703125" style="19" customWidth="1"/>
    <col min="1268" max="1269" width="9" style="19" customWidth="1"/>
    <col min="1270" max="1270" width="6.42578125" style="19" customWidth="1"/>
    <col min="1271" max="1271" width="9.28515625" style="19" customWidth="1"/>
    <col min="1272" max="1272" width="11" style="19" customWidth="1"/>
    <col min="1273" max="1273" width="9.85546875" style="19" customWidth="1"/>
    <col min="1274" max="1276" width="0" style="19" hidden="1" customWidth="1"/>
    <col min="1277" max="1283" width="9.140625" style="19" customWidth="1"/>
    <col min="1284" max="1521" width="9.140625" style="19"/>
    <col min="1522" max="1522" width="37.7109375" style="19" customWidth="1"/>
    <col min="1523" max="1523" width="7.5703125" style="19" customWidth="1"/>
    <col min="1524" max="1525" width="9" style="19" customWidth="1"/>
    <col min="1526" max="1526" width="6.42578125" style="19" customWidth="1"/>
    <col min="1527" max="1527" width="9.28515625" style="19" customWidth="1"/>
    <col min="1528" max="1528" width="11" style="19" customWidth="1"/>
    <col min="1529" max="1529" width="9.85546875" style="19" customWidth="1"/>
    <col min="1530" max="1532" width="0" style="19" hidden="1" customWidth="1"/>
    <col min="1533" max="1539" width="9.140625" style="19" customWidth="1"/>
    <col min="1540" max="1777" width="9.140625" style="19"/>
    <col min="1778" max="1778" width="37.7109375" style="19" customWidth="1"/>
    <col min="1779" max="1779" width="7.5703125" style="19" customWidth="1"/>
    <col min="1780" max="1781" width="9" style="19" customWidth="1"/>
    <col min="1782" max="1782" width="6.42578125" style="19" customWidth="1"/>
    <col min="1783" max="1783" width="9.28515625" style="19" customWidth="1"/>
    <col min="1784" max="1784" width="11" style="19" customWidth="1"/>
    <col min="1785" max="1785" width="9.85546875" style="19" customWidth="1"/>
    <col min="1786" max="1788" width="0" style="19" hidden="1" customWidth="1"/>
    <col min="1789" max="1795" width="9.140625" style="19" customWidth="1"/>
    <col min="1796" max="2033" width="9.140625" style="19"/>
    <col min="2034" max="2034" width="37.7109375" style="19" customWidth="1"/>
    <col min="2035" max="2035" width="7.5703125" style="19" customWidth="1"/>
    <col min="2036" max="2037" width="9" style="19" customWidth="1"/>
    <col min="2038" max="2038" width="6.42578125" style="19" customWidth="1"/>
    <col min="2039" max="2039" width="9.28515625" style="19" customWidth="1"/>
    <col min="2040" max="2040" width="11" style="19" customWidth="1"/>
    <col min="2041" max="2041" width="9.85546875" style="19" customWidth="1"/>
    <col min="2042" max="2044" width="0" style="19" hidden="1" customWidth="1"/>
    <col min="2045" max="2051" width="9.140625" style="19" customWidth="1"/>
    <col min="2052" max="2289" width="9.140625" style="19"/>
    <col min="2290" max="2290" width="37.7109375" style="19" customWidth="1"/>
    <col min="2291" max="2291" width="7.5703125" style="19" customWidth="1"/>
    <col min="2292" max="2293" width="9" style="19" customWidth="1"/>
    <col min="2294" max="2294" width="6.42578125" style="19" customWidth="1"/>
    <col min="2295" max="2295" width="9.28515625" style="19" customWidth="1"/>
    <col min="2296" max="2296" width="11" style="19" customWidth="1"/>
    <col min="2297" max="2297" width="9.85546875" style="19" customWidth="1"/>
    <col min="2298" max="2300" width="0" style="19" hidden="1" customWidth="1"/>
    <col min="2301" max="2307" width="9.140625" style="19" customWidth="1"/>
    <col min="2308" max="2545" width="9.140625" style="19"/>
    <col min="2546" max="2546" width="37.7109375" style="19" customWidth="1"/>
    <col min="2547" max="2547" width="7.5703125" style="19" customWidth="1"/>
    <col min="2548" max="2549" width="9" style="19" customWidth="1"/>
    <col min="2550" max="2550" width="6.42578125" style="19" customWidth="1"/>
    <col min="2551" max="2551" width="9.28515625" style="19" customWidth="1"/>
    <col min="2552" max="2552" width="11" style="19" customWidth="1"/>
    <col min="2553" max="2553" width="9.85546875" style="19" customWidth="1"/>
    <col min="2554" max="2556" width="0" style="19" hidden="1" customWidth="1"/>
    <col min="2557" max="2563" width="9.140625" style="19" customWidth="1"/>
    <col min="2564" max="2801" width="9.140625" style="19"/>
    <col min="2802" max="2802" width="37.7109375" style="19" customWidth="1"/>
    <col min="2803" max="2803" width="7.5703125" style="19" customWidth="1"/>
    <col min="2804" max="2805" width="9" style="19" customWidth="1"/>
    <col min="2806" max="2806" width="6.42578125" style="19" customWidth="1"/>
    <col min="2807" max="2807" width="9.28515625" style="19" customWidth="1"/>
    <col min="2808" max="2808" width="11" style="19" customWidth="1"/>
    <col min="2809" max="2809" width="9.85546875" style="19" customWidth="1"/>
    <col min="2810" max="2812" width="0" style="19" hidden="1" customWidth="1"/>
    <col min="2813" max="2819" width="9.140625" style="19" customWidth="1"/>
    <col min="2820" max="3057" width="9.140625" style="19"/>
    <col min="3058" max="3058" width="37.7109375" style="19" customWidth="1"/>
    <col min="3059" max="3059" width="7.5703125" style="19" customWidth="1"/>
    <col min="3060" max="3061" width="9" style="19" customWidth="1"/>
    <col min="3062" max="3062" width="6.42578125" style="19" customWidth="1"/>
    <col min="3063" max="3063" width="9.28515625" style="19" customWidth="1"/>
    <col min="3064" max="3064" width="11" style="19" customWidth="1"/>
    <col min="3065" max="3065" width="9.85546875" style="19" customWidth="1"/>
    <col min="3066" max="3068" width="0" style="19" hidden="1" customWidth="1"/>
    <col min="3069" max="3075" width="9.140625" style="19" customWidth="1"/>
    <col min="3076" max="3313" width="9.140625" style="19"/>
    <col min="3314" max="3314" width="37.7109375" style="19" customWidth="1"/>
    <col min="3315" max="3315" width="7.5703125" style="19" customWidth="1"/>
    <col min="3316" max="3317" width="9" style="19" customWidth="1"/>
    <col min="3318" max="3318" width="6.42578125" style="19" customWidth="1"/>
    <col min="3319" max="3319" width="9.28515625" style="19" customWidth="1"/>
    <col min="3320" max="3320" width="11" style="19" customWidth="1"/>
    <col min="3321" max="3321" width="9.85546875" style="19" customWidth="1"/>
    <col min="3322" max="3324" width="0" style="19" hidden="1" customWidth="1"/>
    <col min="3325" max="3331" width="9.140625" style="19" customWidth="1"/>
    <col min="3332" max="3569" width="9.140625" style="19"/>
    <col min="3570" max="3570" width="37.7109375" style="19" customWidth="1"/>
    <col min="3571" max="3571" width="7.5703125" style="19" customWidth="1"/>
    <col min="3572" max="3573" width="9" style="19" customWidth="1"/>
    <col min="3574" max="3574" width="6.42578125" style="19" customWidth="1"/>
    <col min="3575" max="3575" width="9.28515625" style="19" customWidth="1"/>
    <col min="3576" max="3576" width="11" style="19" customWidth="1"/>
    <col min="3577" max="3577" width="9.85546875" style="19" customWidth="1"/>
    <col min="3578" max="3580" width="0" style="19" hidden="1" customWidth="1"/>
    <col min="3581" max="3587" width="9.140625" style="19" customWidth="1"/>
    <col min="3588" max="3825" width="9.140625" style="19"/>
    <col min="3826" max="3826" width="37.7109375" style="19" customWidth="1"/>
    <col min="3827" max="3827" width="7.5703125" style="19" customWidth="1"/>
    <col min="3828" max="3829" width="9" style="19" customWidth="1"/>
    <col min="3830" max="3830" width="6.42578125" style="19" customWidth="1"/>
    <col min="3831" max="3831" width="9.28515625" style="19" customWidth="1"/>
    <col min="3832" max="3832" width="11" style="19" customWidth="1"/>
    <col min="3833" max="3833" width="9.85546875" style="19" customWidth="1"/>
    <col min="3834" max="3836" width="0" style="19" hidden="1" customWidth="1"/>
    <col min="3837" max="3843" width="9.140625" style="19" customWidth="1"/>
    <col min="3844" max="4081" width="9.140625" style="19"/>
    <col min="4082" max="4082" width="37.7109375" style="19" customWidth="1"/>
    <col min="4083" max="4083" width="7.5703125" style="19" customWidth="1"/>
    <col min="4084" max="4085" width="9" style="19" customWidth="1"/>
    <col min="4086" max="4086" width="6.42578125" style="19" customWidth="1"/>
    <col min="4087" max="4087" width="9.28515625" style="19" customWidth="1"/>
    <col min="4088" max="4088" width="11" style="19" customWidth="1"/>
    <col min="4089" max="4089" width="9.85546875" style="19" customWidth="1"/>
    <col min="4090" max="4092" width="0" style="19" hidden="1" customWidth="1"/>
    <col min="4093" max="4099" width="9.140625" style="19" customWidth="1"/>
    <col min="4100" max="4337" width="9.140625" style="19"/>
    <col min="4338" max="4338" width="37.7109375" style="19" customWidth="1"/>
    <col min="4339" max="4339" width="7.5703125" style="19" customWidth="1"/>
    <col min="4340" max="4341" width="9" style="19" customWidth="1"/>
    <col min="4342" max="4342" width="6.42578125" style="19" customWidth="1"/>
    <col min="4343" max="4343" width="9.28515625" style="19" customWidth="1"/>
    <col min="4344" max="4344" width="11" style="19" customWidth="1"/>
    <col min="4345" max="4345" width="9.85546875" style="19" customWidth="1"/>
    <col min="4346" max="4348" width="0" style="19" hidden="1" customWidth="1"/>
    <col min="4349" max="4355" width="9.140625" style="19" customWidth="1"/>
    <col min="4356" max="4593" width="9.140625" style="19"/>
    <col min="4594" max="4594" width="37.7109375" style="19" customWidth="1"/>
    <col min="4595" max="4595" width="7.5703125" style="19" customWidth="1"/>
    <col min="4596" max="4597" width="9" style="19" customWidth="1"/>
    <col min="4598" max="4598" width="6.42578125" style="19" customWidth="1"/>
    <col min="4599" max="4599" width="9.28515625" style="19" customWidth="1"/>
    <col min="4600" max="4600" width="11" style="19" customWidth="1"/>
    <col min="4601" max="4601" width="9.85546875" style="19" customWidth="1"/>
    <col min="4602" max="4604" width="0" style="19" hidden="1" customWidth="1"/>
    <col min="4605" max="4611" width="9.140625" style="19" customWidth="1"/>
    <col min="4612" max="4849" width="9.140625" style="19"/>
    <col min="4850" max="4850" width="37.7109375" style="19" customWidth="1"/>
    <col min="4851" max="4851" width="7.5703125" style="19" customWidth="1"/>
    <col min="4852" max="4853" width="9" style="19" customWidth="1"/>
    <col min="4854" max="4854" width="6.42578125" style="19" customWidth="1"/>
    <col min="4855" max="4855" width="9.28515625" style="19" customWidth="1"/>
    <col min="4856" max="4856" width="11" style="19" customWidth="1"/>
    <col min="4857" max="4857" width="9.85546875" style="19" customWidth="1"/>
    <col min="4858" max="4860" width="0" style="19" hidden="1" customWidth="1"/>
    <col min="4861" max="4867" width="9.140625" style="19" customWidth="1"/>
    <col min="4868" max="5105" width="9.140625" style="19"/>
    <col min="5106" max="5106" width="37.7109375" style="19" customWidth="1"/>
    <col min="5107" max="5107" width="7.5703125" style="19" customWidth="1"/>
    <col min="5108" max="5109" width="9" style="19" customWidth="1"/>
    <col min="5110" max="5110" width="6.42578125" style="19" customWidth="1"/>
    <col min="5111" max="5111" width="9.28515625" style="19" customWidth="1"/>
    <col min="5112" max="5112" width="11" style="19" customWidth="1"/>
    <col min="5113" max="5113" width="9.85546875" style="19" customWidth="1"/>
    <col min="5114" max="5116" width="0" style="19" hidden="1" customWidth="1"/>
    <col min="5117" max="5123" width="9.140625" style="19" customWidth="1"/>
    <col min="5124" max="5361" width="9.140625" style="19"/>
    <col min="5362" max="5362" width="37.7109375" style="19" customWidth="1"/>
    <col min="5363" max="5363" width="7.5703125" style="19" customWidth="1"/>
    <col min="5364" max="5365" width="9" style="19" customWidth="1"/>
    <col min="5366" max="5366" width="6.42578125" style="19" customWidth="1"/>
    <col min="5367" max="5367" width="9.28515625" style="19" customWidth="1"/>
    <col min="5368" max="5368" width="11" style="19" customWidth="1"/>
    <col min="5369" max="5369" width="9.85546875" style="19" customWidth="1"/>
    <col min="5370" max="5372" width="0" style="19" hidden="1" customWidth="1"/>
    <col min="5373" max="5379" width="9.140625" style="19" customWidth="1"/>
    <col min="5380" max="5617" width="9.140625" style="19"/>
    <col min="5618" max="5618" width="37.7109375" style="19" customWidth="1"/>
    <col min="5619" max="5619" width="7.5703125" style="19" customWidth="1"/>
    <col min="5620" max="5621" width="9" style="19" customWidth="1"/>
    <col min="5622" max="5622" width="6.42578125" style="19" customWidth="1"/>
    <col min="5623" max="5623" width="9.28515625" style="19" customWidth="1"/>
    <col min="5624" max="5624" width="11" style="19" customWidth="1"/>
    <col min="5625" max="5625" width="9.85546875" style="19" customWidth="1"/>
    <col min="5626" max="5628" width="0" style="19" hidden="1" customWidth="1"/>
    <col min="5629" max="5635" width="9.140625" style="19" customWidth="1"/>
    <col min="5636" max="5873" width="9.140625" style="19"/>
    <col min="5874" max="5874" width="37.7109375" style="19" customWidth="1"/>
    <col min="5875" max="5875" width="7.5703125" style="19" customWidth="1"/>
    <col min="5876" max="5877" width="9" style="19" customWidth="1"/>
    <col min="5878" max="5878" width="6.42578125" style="19" customWidth="1"/>
    <col min="5879" max="5879" width="9.28515625" style="19" customWidth="1"/>
    <col min="5880" max="5880" width="11" style="19" customWidth="1"/>
    <col min="5881" max="5881" width="9.85546875" style="19" customWidth="1"/>
    <col min="5882" max="5884" width="0" style="19" hidden="1" customWidth="1"/>
    <col min="5885" max="5891" width="9.140625" style="19" customWidth="1"/>
    <col min="5892" max="6129" width="9.140625" style="19"/>
    <col min="6130" max="6130" width="37.7109375" style="19" customWidth="1"/>
    <col min="6131" max="6131" width="7.5703125" style="19" customWidth="1"/>
    <col min="6132" max="6133" width="9" style="19" customWidth="1"/>
    <col min="6134" max="6134" width="6.42578125" style="19" customWidth="1"/>
    <col min="6135" max="6135" width="9.28515625" style="19" customWidth="1"/>
    <col min="6136" max="6136" width="11" style="19" customWidth="1"/>
    <col min="6137" max="6137" width="9.85546875" style="19" customWidth="1"/>
    <col min="6138" max="6140" width="0" style="19" hidden="1" customWidth="1"/>
    <col min="6141" max="6147" width="9.140625" style="19" customWidth="1"/>
    <col min="6148" max="6385" width="9.140625" style="19"/>
    <col min="6386" max="6386" width="37.7109375" style="19" customWidth="1"/>
    <col min="6387" max="6387" width="7.5703125" style="19" customWidth="1"/>
    <col min="6388" max="6389" width="9" style="19" customWidth="1"/>
    <col min="6390" max="6390" width="6.42578125" style="19" customWidth="1"/>
    <col min="6391" max="6391" width="9.28515625" style="19" customWidth="1"/>
    <col min="6392" max="6392" width="11" style="19" customWidth="1"/>
    <col min="6393" max="6393" width="9.85546875" style="19" customWidth="1"/>
    <col min="6394" max="6396" width="0" style="19" hidden="1" customWidth="1"/>
    <col min="6397" max="6403" width="9.140625" style="19" customWidth="1"/>
    <col min="6404" max="6641" width="9.140625" style="19"/>
    <col min="6642" max="6642" width="37.7109375" style="19" customWidth="1"/>
    <col min="6643" max="6643" width="7.5703125" style="19" customWidth="1"/>
    <col min="6644" max="6645" width="9" style="19" customWidth="1"/>
    <col min="6646" max="6646" width="6.42578125" style="19" customWidth="1"/>
    <col min="6647" max="6647" width="9.28515625" style="19" customWidth="1"/>
    <col min="6648" max="6648" width="11" style="19" customWidth="1"/>
    <col min="6649" max="6649" width="9.85546875" style="19" customWidth="1"/>
    <col min="6650" max="6652" width="0" style="19" hidden="1" customWidth="1"/>
    <col min="6653" max="6659" width="9.140625" style="19" customWidth="1"/>
    <col min="6660" max="6897" width="9.140625" style="19"/>
    <col min="6898" max="6898" width="37.7109375" style="19" customWidth="1"/>
    <col min="6899" max="6899" width="7.5703125" style="19" customWidth="1"/>
    <col min="6900" max="6901" width="9" style="19" customWidth="1"/>
    <col min="6902" max="6902" width="6.42578125" style="19" customWidth="1"/>
    <col min="6903" max="6903" width="9.28515625" style="19" customWidth="1"/>
    <col min="6904" max="6904" width="11" style="19" customWidth="1"/>
    <col min="6905" max="6905" width="9.85546875" style="19" customWidth="1"/>
    <col min="6906" max="6908" width="0" style="19" hidden="1" customWidth="1"/>
    <col min="6909" max="6915" width="9.140625" style="19" customWidth="1"/>
    <col min="6916" max="7153" width="9.140625" style="19"/>
    <col min="7154" max="7154" width="37.7109375" style="19" customWidth="1"/>
    <col min="7155" max="7155" width="7.5703125" style="19" customWidth="1"/>
    <col min="7156" max="7157" width="9" style="19" customWidth="1"/>
    <col min="7158" max="7158" width="6.42578125" style="19" customWidth="1"/>
    <col min="7159" max="7159" width="9.28515625" style="19" customWidth="1"/>
    <col min="7160" max="7160" width="11" style="19" customWidth="1"/>
    <col min="7161" max="7161" width="9.85546875" style="19" customWidth="1"/>
    <col min="7162" max="7164" width="0" style="19" hidden="1" customWidth="1"/>
    <col min="7165" max="7171" width="9.140625" style="19" customWidth="1"/>
    <col min="7172" max="7409" width="9.140625" style="19"/>
    <col min="7410" max="7410" width="37.7109375" style="19" customWidth="1"/>
    <col min="7411" max="7411" width="7.5703125" style="19" customWidth="1"/>
    <col min="7412" max="7413" width="9" style="19" customWidth="1"/>
    <col min="7414" max="7414" width="6.42578125" style="19" customWidth="1"/>
    <col min="7415" max="7415" width="9.28515625" style="19" customWidth="1"/>
    <col min="7416" max="7416" width="11" style="19" customWidth="1"/>
    <col min="7417" max="7417" width="9.85546875" style="19" customWidth="1"/>
    <col min="7418" max="7420" width="0" style="19" hidden="1" customWidth="1"/>
    <col min="7421" max="7427" width="9.140625" style="19" customWidth="1"/>
    <col min="7428" max="7665" width="9.140625" style="19"/>
    <col min="7666" max="7666" width="37.7109375" style="19" customWidth="1"/>
    <col min="7667" max="7667" width="7.5703125" style="19" customWidth="1"/>
    <col min="7668" max="7669" width="9" style="19" customWidth="1"/>
    <col min="7670" max="7670" width="6.42578125" style="19" customWidth="1"/>
    <col min="7671" max="7671" width="9.28515625" style="19" customWidth="1"/>
    <col min="7672" max="7672" width="11" style="19" customWidth="1"/>
    <col min="7673" max="7673" width="9.85546875" style="19" customWidth="1"/>
    <col min="7674" max="7676" width="0" style="19" hidden="1" customWidth="1"/>
    <col min="7677" max="7683" width="9.140625" style="19" customWidth="1"/>
    <col min="7684" max="7921" width="9.140625" style="19"/>
    <col min="7922" max="7922" width="37.7109375" style="19" customWidth="1"/>
    <col min="7923" max="7923" width="7.5703125" style="19" customWidth="1"/>
    <col min="7924" max="7925" width="9" style="19" customWidth="1"/>
    <col min="7926" max="7926" width="6.42578125" style="19" customWidth="1"/>
    <col min="7927" max="7927" width="9.28515625" style="19" customWidth="1"/>
    <col min="7928" max="7928" width="11" style="19" customWidth="1"/>
    <col min="7929" max="7929" width="9.85546875" style="19" customWidth="1"/>
    <col min="7930" max="7932" width="0" style="19" hidden="1" customWidth="1"/>
    <col min="7933" max="7939" width="9.140625" style="19" customWidth="1"/>
    <col min="7940" max="8177" width="9.140625" style="19"/>
    <col min="8178" max="8178" width="37.7109375" style="19" customWidth="1"/>
    <col min="8179" max="8179" width="7.5703125" style="19" customWidth="1"/>
    <col min="8180" max="8181" width="9" style="19" customWidth="1"/>
    <col min="8182" max="8182" width="6.42578125" style="19" customWidth="1"/>
    <col min="8183" max="8183" width="9.28515625" style="19" customWidth="1"/>
    <col min="8184" max="8184" width="11" style="19" customWidth="1"/>
    <col min="8185" max="8185" width="9.85546875" style="19" customWidth="1"/>
    <col min="8186" max="8188" width="0" style="19" hidden="1" customWidth="1"/>
    <col min="8189" max="8195" width="9.140625" style="19" customWidth="1"/>
    <col min="8196" max="8433" width="9.140625" style="19"/>
    <col min="8434" max="8434" width="37.7109375" style="19" customWidth="1"/>
    <col min="8435" max="8435" width="7.5703125" style="19" customWidth="1"/>
    <col min="8436" max="8437" width="9" style="19" customWidth="1"/>
    <col min="8438" max="8438" width="6.42578125" style="19" customWidth="1"/>
    <col min="8439" max="8439" width="9.28515625" style="19" customWidth="1"/>
    <col min="8440" max="8440" width="11" style="19" customWidth="1"/>
    <col min="8441" max="8441" width="9.85546875" style="19" customWidth="1"/>
    <col min="8442" max="8444" width="0" style="19" hidden="1" customWidth="1"/>
    <col min="8445" max="8451" width="9.140625" style="19" customWidth="1"/>
    <col min="8452" max="8689" width="9.140625" style="19"/>
    <col min="8690" max="8690" width="37.7109375" style="19" customWidth="1"/>
    <col min="8691" max="8691" width="7.5703125" style="19" customWidth="1"/>
    <col min="8692" max="8693" width="9" style="19" customWidth="1"/>
    <col min="8694" max="8694" width="6.42578125" style="19" customWidth="1"/>
    <col min="8695" max="8695" width="9.28515625" style="19" customWidth="1"/>
    <col min="8696" max="8696" width="11" style="19" customWidth="1"/>
    <col min="8697" max="8697" width="9.85546875" style="19" customWidth="1"/>
    <col min="8698" max="8700" width="0" style="19" hidden="1" customWidth="1"/>
    <col min="8701" max="8707" width="9.140625" style="19" customWidth="1"/>
    <col min="8708" max="8945" width="9.140625" style="19"/>
    <col min="8946" max="8946" width="37.7109375" style="19" customWidth="1"/>
    <col min="8947" max="8947" width="7.5703125" style="19" customWidth="1"/>
    <col min="8948" max="8949" width="9" style="19" customWidth="1"/>
    <col min="8950" max="8950" width="6.42578125" style="19" customWidth="1"/>
    <col min="8951" max="8951" width="9.28515625" style="19" customWidth="1"/>
    <col min="8952" max="8952" width="11" style="19" customWidth="1"/>
    <col min="8953" max="8953" width="9.85546875" style="19" customWidth="1"/>
    <col min="8954" max="8956" width="0" style="19" hidden="1" customWidth="1"/>
    <col min="8957" max="8963" width="9.140625" style="19" customWidth="1"/>
    <col min="8964" max="9201" width="9.140625" style="19"/>
    <col min="9202" max="9202" width="37.7109375" style="19" customWidth="1"/>
    <col min="9203" max="9203" width="7.5703125" style="19" customWidth="1"/>
    <col min="9204" max="9205" width="9" style="19" customWidth="1"/>
    <col min="9206" max="9206" width="6.42578125" style="19" customWidth="1"/>
    <col min="9207" max="9207" width="9.28515625" style="19" customWidth="1"/>
    <col min="9208" max="9208" width="11" style="19" customWidth="1"/>
    <col min="9209" max="9209" width="9.85546875" style="19" customWidth="1"/>
    <col min="9210" max="9212" width="0" style="19" hidden="1" customWidth="1"/>
    <col min="9213" max="9219" width="9.140625" style="19" customWidth="1"/>
    <col min="9220" max="9457" width="9.140625" style="19"/>
    <col min="9458" max="9458" width="37.7109375" style="19" customWidth="1"/>
    <col min="9459" max="9459" width="7.5703125" style="19" customWidth="1"/>
    <col min="9460" max="9461" width="9" style="19" customWidth="1"/>
    <col min="9462" max="9462" width="6.42578125" style="19" customWidth="1"/>
    <col min="9463" max="9463" width="9.28515625" style="19" customWidth="1"/>
    <col min="9464" max="9464" width="11" style="19" customWidth="1"/>
    <col min="9465" max="9465" width="9.85546875" style="19" customWidth="1"/>
    <col min="9466" max="9468" width="0" style="19" hidden="1" customWidth="1"/>
    <col min="9469" max="9475" width="9.140625" style="19" customWidth="1"/>
    <col min="9476" max="9713" width="9.140625" style="19"/>
    <col min="9714" max="9714" width="37.7109375" style="19" customWidth="1"/>
    <col min="9715" max="9715" width="7.5703125" style="19" customWidth="1"/>
    <col min="9716" max="9717" width="9" style="19" customWidth="1"/>
    <col min="9718" max="9718" width="6.42578125" style="19" customWidth="1"/>
    <col min="9719" max="9719" width="9.28515625" style="19" customWidth="1"/>
    <col min="9720" max="9720" width="11" style="19" customWidth="1"/>
    <col min="9721" max="9721" width="9.85546875" style="19" customWidth="1"/>
    <col min="9722" max="9724" width="0" style="19" hidden="1" customWidth="1"/>
    <col min="9725" max="9731" width="9.140625" style="19" customWidth="1"/>
    <col min="9732" max="9969" width="9.140625" style="19"/>
    <col min="9970" max="9970" width="37.7109375" style="19" customWidth="1"/>
    <col min="9971" max="9971" width="7.5703125" style="19" customWidth="1"/>
    <col min="9972" max="9973" width="9" style="19" customWidth="1"/>
    <col min="9974" max="9974" width="6.42578125" style="19" customWidth="1"/>
    <col min="9975" max="9975" width="9.28515625" style="19" customWidth="1"/>
    <col min="9976" max="9976" width="11" style="19" customWidth="1"/>
    <col min="9977" max="9977" width="9.85546875" style="19" customWidth="1"/>
    <col min="9978" max="9980" width="0" style="19" hidden="1" customWidth="1"/>
    <col min="9981" max="9987" width="9.140625" style="19" customWidth="1"/>
    <col min="9988" max="10225" width="9.140625" style="19"/>
    <col min="10226" max="10226" width="37.7109375" style="19" customWidth="1"/>
    <col min="10227" max="10227" width="7.5703125" style="19" customWidth="1"/>
    <col min="10228" max="10229" width="9" style="19" customWidth="1"/>
    <col min="10230" max="10230" width="6.42578125" style="19" customWidth="1"/>
    <col min="10231" max="10231" width="9.28515625" style="19" customWidth="1"/>
    <col min="10232" max="10232" width="11" style="19" customWidth="1"/>
    <col min="10233" max="10233" width="9.85546875" style="19" customWidth="1"/>
    <col min="10234" max="10236" width="0" style="19" hidden="1" customWidth="1"/>
    <col min="10237" max="10243" width="9.140625" style="19" customWidth="1"/>
    <col min="10244" max="10481" width="9.140625" style="19"/>
    <col min="10482" max="10482" width="37.7109375" style="19" customWidth="1"/>
    <col min="10483" max="10483" width="7.5703125" style="19" customWidth="1"/>
    <col min="10484" max="10485" width="9" style="19" customWidth="1"/>
    <col min="10486" max="10486" width="6.42578125" style="19" customWidth="1"/>
    <col min="10487" max="10487" width="9.28515625" style="19" customWidth="1"/>
    <col min="10488" max="10488" width="11" style="19" customWidth="1"/>
    <col min="10489" max="10489" width="9.85546875" style="19" customWidth="1"/>
    <col min="10490" max="10492" width="0" style="19" hidden="1" customWidth="1"/>
    <col min="10493" max="10499" width="9.140625" style="19" customWidth="1"/>
    <col min="10500" max="10737" width="9.140625" style="19"/>
    <col min="10738" max="10738" width="37.7109375" style="19" customWidth="1"/>
    <col min="10739" max="10739" width="7.5703125" style="19" customWidth="1"/>
    <col min="10740" max="10741" width="9" style="19" customWidth="1"/>
    <col min="10742" max="10742" width="6.42578125" style="19" customWidth="1"/>
    <col min="10743" max="10743" width="9.28515625" style="19" customWidth="1"/>
    <col min="10744" max="10744" width="11" style="19" customWidth="1"/>
    <col min="10745" max="10745" width="9.85546875" style="19" customWidth="1"/>
    <col min="10746" max="10748" width="0" style="19" hidden="1" customWidth="1"/>
    <col min="10749" max="10755" width="9.140625" style="19" customWidth="1"/>
    <col min="10756" max="10993" width="9.140625" style="19"/>
    <col min="10994" max="10994" width="37.7109375" style="19" customWidth="1"/>
    <col min="10995" max="10995" width="7.5703125" style="19" customWidth="1"/>
    <col min="10996" max="10997" width="9" style="19" customWidth="1"/>
    <col min="10998" max="10998" width="6.42578125" style="19" customWidth="1"/>
    <col min="10999" max="10999" width="9.28515625" style="19" customWidth="1"/>
    <col min="11000" max="11000" width="11" style="19" customWidth="1"/>
    <col min="11001" max="11001" width="9.85546875" style="19" customWidth="1"/>
    <col min="11002" max="11004" width="0" style="19" hidden="1" customWidth="1"/>
    <col min="11005" max="11011" width="9.140625" style="19" customWidth="1"/>
    <col min="11012" max="11249" width="9.140625" style="19"/>
    <col min="11250" max="11250" width="37.7109375" style="19" customWidth="1"/>
    <col min="11251" max="11251" width="7.5703125" style="19" customWidth="1"/>
    <col min="11252" max="11253" width="9" style="19" customWidth="1"/>
    <col min="11254" max="11254" width="6.42578125" style="19" customWidth="1"/>
    <col min="11255" max="11255" width="9.28515625" style="19" customWidth="1"/>
    <col min="11256" max="11256" width="11" style="19" customWidth="1"/>
    <col min="11257" max="11257" width="9.85546875" style="19" customWidth="1"/>
    <col min="11258" max="11260" width="0" style="19" hidden="1" customWidth="1"/>
    <col min="11261" max="11267" width="9.140625" style="19" customWidth="1"/>
    <col min="11268" max="11505" width="9.140625" style="19"/>
    <col min="11506" max="11506" width="37.7109375" style="19" customWidth="1"/>
    <col min="11507" max="11507" width="7.5703125" style="19" customWidth="1"/>
    <col min="11508" max="11509" width="9" style="19" customWidth="1"/>
    <col min="11510" max="11510" width="6.42578125" style="19" customWidth="1"/>
    <col min="11511" max="11511" width="9.28515625" style="19" customWidth="1"/>
    <col min="11512" max="11512" width="11" style="19" customWidth="1"/>
    <col min="11513" max="11513" width="9.85546875" style="19" customWidth="1"/>
    <col min="11514" max="11516" width="0" style="19" hidden="1" customWidth="1"/>
    <col min="11517" max="11523" width="9.140625" style="19" customWidth="1"/>
    <col min="11524" max="11761" width="9.140625" style="19"/>
    <col min="11762" max="11762" width="37.7109375" style="19" customWidth="1"/>
    <col min="11763" max="11763" width="7.5703125" style="19" customWidth="1"/>
    <col min="11764" max="11765" width="9" style="19" customWidth="1"/>
    <col min="11766" max="11766" width="6.42578125" style="19" customWidth="1"/>
    <col min="11767" max="11767" width="9.28515625" style="19" customWidth="1"/>
    <col min="11768" max="11768" width="11" style="19" customWidth="1"/>
    <col min="11769" max="11769" width="9.85546875" style="19" customWidth="1"/>
    <col min="11770" max="11772" width="0" style="19" hidden="1" customWidth="1"/>
    <col min="11773" max="11779" width="9.140625" style="19" customWidth="1"/>
    <col min="11780" max="12017" width="9.140625" style="19"/>
    <col min="12018" max="12018" width="37.7109375" style="19" customWidth="1"/>
    <col min="12019" max="12019" width="7.5703125" style="19" customWidth="1"/>
    <col min="12020" max="12021" width="9" style="19" customWidth="1"/>
    <col min="12022" max="12022" width="6.42578125" style="19" customWidth="1"/>
    <col min="12023" max="12023" width="9.28515625" style="19" customWidth="1"/>
    <col min="12024" max="12024" width="11" style="19" customWidth="1"/>
    <col min="12025" max="12025" width="9.85546875" style="19" customWidth="1"/>
    <col min="12026" max="12028" width="0" style="19" hidden="1" customWidth="1"/>
    <col min="12029" max="12035" width="9.140625" style="19" customWidth="1"/>
    <col min="12036" max="12273" width="9.140625" style="19"/>
    <col min="12274" max="12274" width="37.7109375" style="19" customWidth="1"/>
    <col min="12275" max="12275" width="7.5703125" style="19" customWidth="1"/>
    <col min="12276" max="12277" width="9" style="19" customWidth="1"/>
    <col min="12278" max="12278" width="6.42578125" style="19" customWidth="1"/>
    <col min="12279" max="12279" width="9.28515625" style="19" customWidth="1"/>
    <col min="12280" max="12280" width="11" style="19" customWidth="1"/>
    <col min="12281" max="12281" width="9.85546875" style="19" customWidth="1"/>
    <col min="12282" max="12284" width="0" style="19" hidden="1" customWidth="1"/>
    <col min="12285" max="12291" width="9.140625" style="19" customWidth="1"/>
    <col min="12292" max="12529" width="9.140625" style="19"/>
    <col min="12530" max="12530" width="37.7109375" style="19" customWidth="1"/>
    <col min="12531" max="12531" width="7.5703125" style="19" customWidth="1"/>
    <col min="12532" max="12533" width="9" style="19" customWidth="1"/>
    <col min="12534" max="12534" width="6.42578125" style="19" customWidth="1"/>
    <col min="12535" max="12535" width="9.28515625" style="19" customWidth="1"/>
    <col min="12536" max="12536" width="11" style="19" customWidth="1"/>
    <col min="12537" max="12537" width="9.85546875" style="19" customWidth="1"/>
    <col min="12538" max="12540" width="0" style="19" hidden="1" customWidth="1"/>
    <col min="12541" max="12547" width="9.140625" style="19" customWidth="1"/>
    <col min="12548" max="12785" width="9.140625" style="19"/>
    <col min="12786" max="12786" width="37.7109375" style="19" customWidth="1"/>
    <col min="12787" max="12787" width="7.5703125" style="19" customWidth="1"/>
    <col min="12788" max="12789" width="9" style="19" customWidth="1"/>
    <col min="12790" max="12790" width="6.42578125" style="19" customWidth="1"/>
    <col min="12791" max="12791" width="9.28515625" style="19" customWidth="1"/>
    <col min="12792" max="12792" width="11" style="19" customWidth="1"/>
    <col min="12793" max="12793" width="9.85546875" style="19" customWidth="1"/>
    <col min="12794" max="12796" width="0" style="19" hidden="1" customWidth="1"/>
    <col min="12797" max="12803" width="9.140625" style="19" customWidth="1"/>
    <col min="12804" max="13041" width="9.140625" style="19"/>
    <col min="13042" max="13042" width="37.7109375" style="19" customWidth="1"/>
    <col min="13043" max="13043" width="7.5703125" style="19" customWidth="1"/>
    <col min="13044" max="13045" width="9" style="19" customWidth="1"/>
    <col min="13046" max="13046" width="6.42578125" style="19" customWidth="1"/>
    <col min="13047" max="13047" width="9.28515625" style="19" customWidth="1"/>
    <col min="13048" max="13048" width="11" style="19" customWidth="1"/>
    <col min="13049" max="13049" width="9.85546875" style="19" customWidth="1"/>
    <col min="13050" max="13052" width="0" style="19" hidden="1" customWidth="1"/>
    <col min="13053" max="13059" width="9.140625" style="19" customWidth="1"/>
    <col min="13060" max="13297" width="9.140625" style="19"/>
    <col min="13298" max="13298" width="37.7109375" style="19" customWidth="1"/>
    <col min="13299" max="13299" width="7.5703125" style="19" customWidth="1"/>
    <col min="13300" max="13301" width="9" style="19" customWidth="1"/>
    <col min="13302" max="13302" width="6.42578125" style="19" customWidth="1"/>
    <col min="13303" max="13303" width="9.28515625" style="19" customWidth="1"/>
    <col min="13304" max="13304" width="11" style="19" customWidth="1"/>
    <col min="13305" max="13305" width="9.85546875" style="19" customWidth="1"/>
    <col min="13306" max="13308" width="0" style="19" hidden="1" customWidth="1"/>
    <col min="13309" max="13315" width="9.140625" style="19" customWidth="1"/>
    <col min="13316" max="13553" width="9.140625" style="19"/>
    <col min="13554" max="13554" width="37.7109375" style="19" customWidth="1"/>
    <col min="13555" max="13555" width="7.5703125" style="19" customWidth="1"/>
    <col min="13556" max="13557" width="9" style="19" customWidth="1"/>
    <col min="13558" max="13558" width="6.42578125" style="19" customWidth="1"/>
    <col min="13559" max="13559" width="9.28515625" style="19" customWidth="1"/>
    <col min="13560" max="13560" width="11" style="19" customWidth="1"/>
    <col min="13561" max="13561" width="9.85546875" style="19" customWidth="1"/>
    <col min="13562" max="13564" width="0" style="19" hidden="1" customWidth="1"/>
    <col min="13565" max="13571" width="9.140625" style="19" customWidth="1"/>
    <col min="13572" max="13809" width="9.140625" style="19"/>
    <col min="13810" max="13810" width="37.7109375" style="19" customWidth="1"/>
    <col min="13811" max="13811" width="7.5703125" style="19" customWidth="1"/>
    <col min="13812" max="13813" width="9" style="19" customWidth="1"/>
    <col min="13814" max="13814" width="6.42578125" style="19" customWidth="1"/>
    <col min="13815" max="13815" width="9.28515625" style="19" customWidth="1"/>
    <col min="13816" max="13816" width="11" style="19" customWidth="1"/>
    <col min="13817" max="13817" width="9.85546875" style="19" customWidth="1"/>
    <col min="13818" max="13820" width="0" style="19" hidden="1" customWidth="1"/>
    <col min="13821" max="13827" width="9.140625" style="19" customWidth="1"/>
    <col min="13828" max="14065" width="9.140625" style="19"/>
    <col min="14066" max="14066" width="37.7109375" style="19" customWidth="1"/>
    <col min="14067" max="14067" width="7.5703125" style="19" customWidth="1"/>
    <col min="14068" max="14069" width="9" style="19" customWidth="1"/>
    <col min="14070" max="14070" width="6.42578125" style="19" customWidth="1"/>
    <col min="14071" max="14071" width="9.28515625" style="19" customWidth="1"/>
    <col min="14072" max="14072" width="11" style="19" customWidth="1"/>
    <col min="14073" max="14073" width="9.85546875" style="19" customWidth="1"/>
    <col min="14074" max="14076" width="0" style="19" hidden="1" customWidth="1"/>
    <col min="14077" max="14083" width="9.140625" style="19" customWidth="1"/>
    <col min="14084" max="14321" width="9.140625" style="19"/>
    <col min="14322" max="14322" width="37.7109375" style="19" customWidth="1"/>
    <col min="14323" max="14323" width="7.5703125" style="19" customWidth="1"/>
    <col min="14324" max="14325" width="9" style="19" customWidth="1"/>
    <col min="14326" max="14326" width="6.42578125" style="19" customWidth="1"/>
    <col min="14327" max="14327" width="9.28515625" style="19" customWidth="1"/>
    <col min="14328" max="14328" width="11" style="19" customWidth="1"/>
    <col min="14329" max="14329" width="9.85546875" style="19" customWidth="1"/>
    <col min="14330" max="14332" width="0" style="19" hidden="1" customWidth="1"/>
    <col min="14333" max="14339" width="9.140625" style="19" customWidth="1"/>
    <col min="14340" max="14577" width="9.140625" style="19"/>
    <col min="14578" max="14578" width="37.7109375" style="19" customWidth="1"/>
    <col min="14579" max="14579" width="7.5703125" style="19" customWidth="1"/>
    <col min="14580" max="14581" width="9" style="19" customWidth="1"/>
    <col min="14582" max="14582" width="6.42578125" style="19" customWidth="1"/>
    <col min="14583" max="14583" width="9.28515625" style="19" customWidth="1"/>
    <col min="14584" max="14584" width="11" style="19" customWidth="1"/>
    <col min="14585" max="14585" width="9.85546875" style="19" customWidth="1"/>
    <col min="14586" max="14588" width="0" style="19" hidden="1" customWidth="1"/>
    <col min="14589" max="14595" width="9.140625" style="19" customWidth="1"/>
    <col min="14596" max="14833" width="9.140625" style="19"/>
    <col min="14834" max="14834" width="37.7109375" style="19" customWidth="1"/>
    <col min="14835" max="14835" width="7.5703125" style="19" customWidth="1"/>
    <col min="14836" max="14837" width="9" style="19" customWidth="1"/>
    <col min="14838" max="14838" width="6.42578125" style="19" customWidth="1"/>
    <col min="14839" max="14839" width="9.28515625" style="19" customWidth="1"/>
    <col min="14840" max="14840" width="11" style="19" customWidth="1"/>
    <col min="14841" max="14841" width="9.85546875" style="19" customWidth="1"/>
    <col min="14842" max="14844" width="0" style="19" hidden="1" customWidth="1"/>
    <col min="14845" max="14851" width="9.140625" style="19" customWidth="1"/>
    <col min="14852" max="15089" width="9.140625" style="19"/>
    <col min="15090" max="15090" width="37.7109375" style="19" customWidth="1"/>
    <col min="15091" max="15091" width="7.5703125" style="19" customWidth="1"/>
    <col min="15092" max="15093" width="9" style="19" customWidth="1"/>
    <col min="15094" max="15094" width="6.42578125" style="19" customWidth="1"/>
    <col min="15095" max="15095" width="9.28515625" style="19" customWidth="1"/>
    <col min="15096" max="15096" width="11" style="19" customWidth="1"/>
    <col min="15097" max="15097" width="9.85546875" style="19" customWidth="1"/>
    <col min="15098" max="15100" width="0" style="19" hidden="1" customWidth="1"/>
    <col min="15101" max="15107" width="9.140625" style="19" customWidth="1"/>
    <col min="15108" max="15345" width="9.140625" style="19"/>
    <col min="15346" max="15346" width="37.7109375" style="19" customWidth="1"/>
    <col min="15347" max="15347" width="7.5703125" style="19" customWidth="1"/>
    <col min="15348" max="15349" width="9" style="19" customWidth="1"/>
    <col min="15350" max="15350" width="6.42578125" style="19" customWidth="1"/>
    <col min="15351" max="15351" width="9.28515625" style="19" customWidth="1"/>
    <col min="15352" max="15352" width="11" style="19" customWidth="1"/>
    <col min="15353" max="15353" width="9.85546875" style="19" customWidth="1"/>
    <col min="15354" max="15356" width="0" style="19" hidden="1" customWidth="1"/>
    <col min="15357" max="15363" width="9.140625" style="19" customWidth="1"/>
    <col min="15364" max="15601" width="9.140625" style="19"/>
    <col min="15602" max="15602" width="37.7109375" style="19" customWidth="1"/>
    <col min="15603" max="15603" width="7.5703125" style="19" customWidth="1"/>
    <col min="15604" max="15605" width="9" style="19" customWidth="1"/>
    <col min="15606" max="15606" width="6.42578125" style="19" customWidth="1"/>
    <col min="15607" max="15607" width="9.28515625" style="19" customWidth="1"/>
    <col min="15608" max="15608" width="11" style="19" customWidth="1"/>
    <col min="15609" max="15609" width="9.85546875" style="19" customWidth="1"/>
    <col min="15610" max="15612" width="0" style="19" hidden="1" customWidth="1"/>
    <col min="15613" max="15619" width="9.140625" style="19" customWidth="1"/>
    <col min="15620" max="15857" width="9.140625" style="19"/>
    <col min="15858" max="15858" width="37.7109375" style="19" customWidth="1"/>
    <col min="15859" max="15859" width="7.5703125" style="19" customWidth="1"/>
    <col min="15860" max="15861" width="9" style="19" customWidth="1"/>
    <col min="15862" max="15862" width="6.42578125" style="19" customWidth="1"/>
    <col min="15863" max="15863" width="9.28515625" style="19" customWidth="1"/>
    <col min="15864" max="15864" width="11" style="19" customWidth="1"/>
    <col min="15865" max="15865" width="9.85546875" style="19" customWidth="1"/>
    <col min="15866" max="15868" width="0" style="19" hidden="1" customWidth="1"/>
    <col min="15869" max="15875" width="9.140625" style="19" customWidth="1"/>
    <col min="15876" max="16113" width="9.140625" style="19"/>
    <col min="16114" max="16114" width="37.7109375" style="19" customWidth="1"/>
    <col min="16115" max="16115" width="7.5703125" style="19" customWidth="1"/>
    <col min="16116" max="16117" width="9" style="19" customWidth="1"/>
    <col min="16118" max="16118" width="6.42578125" style="19" customWidth="1"/>
    <col min="16119" max="16119" width="9.28515625" style="19" customWidth="1"/>
    <col min="16120" max="16120" width="11" style="19" customWidth="1"/>
    <col min="16121" max="16121" width="9.85546875" style="19" customWidth="1"/>
    <col min="16122" max="16124" width="0" style="19" hidden="1" customWidth="1"/>
    <col min="16125" max="16131" width="9.140625" style="19" customWidth="1"/>
    <col min="16132" max="16384" width="9.140625" style="19"/>
  </cols>
  <sheetData>
    <row r="2" spans="1:12" x14ac:dyDescent="0.2">
      <c r="D2" s="19" t="s">
        <v>110</v>
      </c>
    </row>
    <row r="3" spans="1:12" ht="24.75" customHeight="1" x14ac:dyDescent="0.2">
      <c r="B3" s="7"/>
      <c r="C3" s="7"/>
      <c r="D3" s="111" t="s">
        <v>228</v>
      </c>
      <c r="E3" s="111"/>
      <c r="F3" s="111"/>
      <c r="G3" s="7"/>
      <c r="I3" s="7"/>
      <c r="J3" s="7"/>
      <c r="K3" s="7"/>
      <c r="L3" s="7"/>
    </row>
    <row r="4" spans="1:12" x14ac:dyDescent="0.2">
      <c r="D4" s="19" t="s">
        <v>327</v>
      </c>
    </row>
    <row r="6" spans="1:12" ht="44.25" customHeight="1" x14ac:dyDescent="0.2">
      <c r="A6" s="113" t="s">
        <v>336</v>
      </c>
      <c r="B6" s="113"/>
      <c r="C6" s="113"/>
      <c r="D6" s="113"/>
      <c r="E6" s="113"/>
      <c r="F6" s="113"/>
    </row>
    <row r="7" spans="1:12" x14ac:dyDescent="0.2">
      <c r="A7" s="20"/>
    </row>
    <row r="8" spans="1:12" x14ac:dyDescent="0.2">
      <c r="D8" s="21"/>
      <c r="E8" s="102"/>
      <c r="F8" s="102" t="s">
        <v>89</v>
      </c>
    </row>
    <row r="9" spans="1:12" ht="36" x14ac:dyDescent="0.2">
      <c r="A9" s="105" t="s">
        <v>0</v>
      </c>
      <c r="B9" s="106" t="s">
        <v>1</v>
      </c>
      <c r="C9" s="106" t="s">
        <v>2</v>
      </c>
      <c r="D9" s="106" t="s">
        <v>3</v>
      </c>
      <c r="E9" s="106" t="s">
        <v>311</v>
      </c>
      <c r="F9" s="106" t="s">
        <v>335</v>
      </c>
    </row>
    <row r="10" spans="1:12" x14ac:dyDescent="0.2">
      <c r="A10" s="22">
        <v>1</v>
      </c>
      <c r="B10" s="22">
        <v>2</v>
      </c>
      <c r="C10" s="22">
        <v>3</v>
      </c>
      <c r="D10" s="22">
        <v>4</v>
      </c>
      <c r="E10" s="22">
        <v>5</v>
      </c>
      <c r="F10" s="22">
        <v>6</v>
      </c>
    </row>
    <row r="11" spans="1:12" ht="36" x14ac:dyDescent="0.2">
      <c r="A11" s="46" t="s">
        <v>95</v>
      </c>
      <c r="B11" s="18"/>
      <c r="C11" s="18"/>
      <c r="D11" s="18"/>
      <c r="E11" s="18"/>
      <c r="F11" s="18"/>
    </row>
    <row r="12" spans="1:12" x14ac:dyDescent="0.2">
      <c r="A12" s="36" t="s">
        <v>4</v>
      </c>
      <c r="B12" s="37"/>
      <c r="C12" s="37"/>
      <c r="D12" s="37"/>
      <c r="E12" s="24">
        <f>E13+E88+E97+E112+E137+E188+E195+E210+E235</f>
        <v>116875494.75999999</v>
      </c>
      <c r="F12" s="24">
        <f>F13+F88+F97+F112+F137+F188+F195+F210+F235</f>
        <v>117468869.28999999</v>
      </c>
    </row>
    <row r="13" spans="1:12" x14ac:dyDescent="0.2">
      <c r="A13" s="1" t="s">
        <v>5</v>
      </c>
      <c r="B13" s="3" t="s">
        <v>7</v>
      </c>
      <c r="C13" s="44"/>
      <c r="D13" s="44"/>
      <c r="E13" s="23">
        <f>E14+E19+E31+E37</f>
        <v>35926309</v>
      </c>
      <c r="F13" s="23">
        <f>F14+F19+F31+F37</f>
        <v>36602609</v>
      </c>
    </row>
    <row r="14" spans="1:12" ht="36" x14ac:dyDescent="0.2">
      <c r="A14" s="38" t="s">
        <v>47</v>
      </c>
      <c r="B14" s="12" t="s">
        <v>8</v>
      </c>
      <c r="C14" s="15"/>
      <c r="D14" s="15"/>
      <c r="E14" s="30">
        <f t="shared" ref="E14:F14" si="0">+E15</f>
        <v>1793076</v>
      </c>
      <c r="F14" s="30">
        <f t="shared" si="0"/>
        <v>1793076</v>
      </c>
    </row>
    <row r="15" spans="1:12" ht="36" x14ac:dyDescent="0.2">
      <c r="A15" s="28" t="s">
        <v>48</v>
      </c>
      <c r="B15" s="49" t="s">
        <v>8</v>
      </c>
      <c r="C15" s="49" t="s">
        <v>115</v>
      </c>
      <c r="D15" s="49"/>
      <c r="E15" s="24">
        <f t="shared" ref="E15:F17" si="1">E16</f>
        <v>1793076</v>
      </c>
      <c r="F15" s="24">
        <f t="shared" si="1"/>
        <v>1793076</v>
      </c>
    </row>
    <row r="16" spans="1:12" ht="24" x14ac:dyDescent="0.2">
      <c r="A16" s="48" t="s">
        <v>9</v>
      </c>
      <c r="B16" s="49" t="s">
        <v>8</v>
      </c>
      <c r="C16" s="49" t="s">
        <v>115</v>
      </c>
      <c r="D16" s="49"/>
      <c r="E16" s="24">
        <f t="shared" si="1"/>
        <v>1793076</v>
      </c>
      <c r="F16" s="24">
        <f t="shared" si="1"/>
        <v>1793076</v>
      </c>
    </row>
    <row r="17" spans="1:6" ht="48" x14ac:dyDescent="0.2">
      <c r="A17" s="40" t="s">
        <v>80</v>
      </c>
      <c r="B17" s="4" t="s">
        <v>8</v>
      </c>
      <c r="C17" s="4" t="s">
        <v>115</v>
      </c>
      <c r="D17" s="4" t="s">
        <v>50</v>
      </c>
      <c r="E17" s="26">
        <f t="shared" si="1"/>
        <v>1793076</v>
      </c>
      <c r="F17" s="26">
        <f t="shared" si="1"/>
        <v>1793076</v>
      </c>
    </row>
    <row r="18" spans="1:6" ht="24" x14ac:dyDescent="0.2">
      <c r="A18" s="42" t="s">
        <v>86</v>
      </c>
      <c r="B18" s="4" t="s">
        <v>8</v>
      </c>
      <c r="C18" s="4" t="s">
        <v>115</v>
      </c>
      <c r="D18" s="4" t="s">
        <v>52</v>
      </c>
      <c r="E18" s="27">
        <v>1793076</v>
      </c>
      <c r="F18" s="27">
        <v>1793076</v>
      </c>
    </row>
    <row r="19" spans="1:6" ht="36" x14ac:dyDescent="0.2">
      <c r="A19" s="35" t="s">
        <v>10</v>
      </c>
      <c r="B19" s="12" t="s">
        <v>11</v>
      </c>
      <c r="C19" s="15"/>
      <c r="D19" s="15"/>
      <c r="E19" s="30">
        <f>E27+E20</f>
        <v>17475506</v>
      </c>
      <c r="F19" s="30">
        <f>F27+F20</f>
        <v>17990806</v>
      </c>
    </row>
    <row r="20" spans="1:6" ht="36" x14ac:dyDescent="0.2">
      <c r="A20" s="28" t="s">
        <v>218</v>
      </c>
      <c r="B20" s="49" t="s">
        <v>11</v>
      </c>
      <c r="C20" s="49" t="s">
        <v>116</v>
      </c>
      <c r="D20" s="49"/>
      <c r="E20" s="24">
        <f t="shared" ref="E20:F21" si="2">E21</f>
        <v>15809080</v>
      </c>
      <c r="F20" s="24">
        <f t="shared" si="2"/>
        <v>16324380</v>
      </c>
    </row>
    <row r="21" spans="1:6" ht="24" x14ac:dyDescent="0.2">
      <c r="A21" s="48" t="s">
        <v>114</v>
      </c>
      <c r="B21" s="50" t="s">
        <v>11</v>
      </c>
      <c r="C21" s="49" t="s">
        <v>117</v>
      </c>
      <c r="D21" s="49"/>
      <c r="E21" s="24">
        <f t="shared" si="2"/>
        <v>15809080</v>
      </c>
      <c r="F21" s="24">
        <f t="shared" si="2"/>
        <v>16324380</v>
      </c>
    </row>
    <row r="22" spans="1:6" x14ac:dyDescent="0.2">
      <c r="A22" s="48" t="s">
        <v>49</v>
      </c>
      <c r="B22" s="49" t="s">
        <v>11</v>
      </c>
      <c r="C22" s="49" t="s">
        <v>118</v>
      </c>
      <c r="D22" s="49"/>
      <c r="E22" s="24">
        <f>E23+E25</f>
        <v>15809080</v>
      </c>
      <c r="F22" s="24">
        <f>F23+F25</f>
        <v>16324380</v>
      </c>
    </row>
    <row r="23" spans="1:6" ht="48" x14ac:dyDescent="0.2">
      <c r="A23" s="41" t="s">
        <v>80</v>
      </c>
      <c r="B23" s="4" t="s">
        <v>11</v>
      </c>
      <c r="C23" s="4" t="s">
        <v>118</v>
      </c>
      <c r="D23" s="4" t="s">
        <v>50</v>
      </c>
      <c r="E23" s="26">
        <f t="shared" ref="E23:F23" si="3">E24</f>
        <v>13659780</v>
      </c>
      <c r="F23" s="26">
        <f t="shared" si="3"/>
        <v>13659780</v>
      </c>
    </row>
    <row r="24" spans="1:6" ht="24" x14ac:dyDescent="0.2">
      <c r="A24" s="42" t="s">
        <v>86</v>
      </c>
      <c r="B24" s="4" t="s">
        <v>11</v>
      </c>
      <c r="C24" s="4" t="s">
        <v>118</v>
      </c>
      <c r="D24" s="4" t="s">
        <v>52</v>
      </c>
      <c r="E24" s="27">
        <v>13659780</v>
      </c>
      <c r="F24" s="27">
        <v>13659780</v>
      </c>
    </row>
    <row r="25" spans="1:6" ht="24" x14ac:dyDescent="0.2">
      <c r="A25" s="40" t="s">
        <v>61</v>
      </c>
      <c r="B25" s="4" t="s">
        <v>11</v>
      </c>
      <c r="C25" s="4" t="s">
        <v>118</v>
      </c>
      <c r="D25" s="4" t="s">
        <v>53</v>
      </c>
      <c r="E25" s="26">
        <f t="shared" ref="E25:F25" si="4">E26</f>
        <v>2149300</v>
      </c>
      <c r="F25" s="26">
        <f t="shared" si="4"/>
        <v>2664600</v>
      </c>
    </row>
    <row r="26" spans="1:6" ht="24" x14ac:dyDescent="0.2">
      <c r="A26" s="40" t="s">
        <v>62</v>
      </c>
      <c r="B26" s="4" t="s">
        <v>11</v>
      </c>
      <c r="C26" s="4" t="s">
        <v>118</v>
      </c>
      <c r="D26" s="4" t="s">
        <v>54</v>
      </c>
      <c r="E26" s="27">
        <v>2149300</v>
      </c>
      <c r="F26" s="27">
        <v>2664600</v>
      </c>
    </row>
    <row r="27" spans="1:6" x14ac:dyDescent="0.2">
      <c r="A27" s="28" t="s">
        <v>57</v>
      </c>
      <c r="B27" s="49" t="s">
        <v>11</v>
      </c>
      <c r="C27" s="49" t="s">
        <v>119</v>
      </c>
      <c r="D27" s="49"/>
      <c r="E27" s="24">
        <f t="shared" ref="E27:F29" si="5">E28</f>
        <v>1666426</v>
      </c>
      <c r="F27" s="24">
        <f t="shared" si="5"/>
        <v>1666426</v>
      </c>
    </row>
    <row r="28" spans="1:6" ht="24" x14ac:dyDescent="0.2">
      <c r="A28" s="48" t="s">
        <v>58</v>
      </c>
      <c r="B28" s="49" t="s">
        <v>11</v>
      </c>
      <c r="C28" s="49" t="s">
        <v>120</v>
      </c>
      <c r="D28" s="49"/>
      <c r="E28" s="24">
        <f t="shared" si="5"/>
        <v>1666426</v>
      </c>
      <c r="F28" s="24">
        <f t="shared" si="5"/>
        <v>1666426</v>
      </c>
    </row>
    <row r="29" spans="1:6" ht="48" x14ac:dyDescent="0.2">
      <c r="A29" s="41" t="s">
        <v>80</v>
      </c>
      <c r="B29" s="4" t="s">
        <v>11</v>
      </c>
      <c r="C29" s="4" t="s">
        <v>120</v>
      </c>
      <c r="D29" s="4" t="s">
        <v>50</v>
      </c>
      <c r="E29" s="26">
        <f t="shared" si="5"/>
        <v>1666426</v>
      </c>
      <c r="F29" s="26">
        <f t="shared" si="5"/>
        <v>1666426</v>
      </c>
    </row>
    <row r="30" spans="1:6" ht="24" x14ac:dyDescent="0.2">
      <c r="A30" s="42" t="s">
        <v>75</v>
      </c>
      <c r="B30" s="4" t="s">
        <v>11</v>
      </c>
      <c r="C30" s="4" t="s">
        <v>120</v>
      </c>
      <c r="D30" s="4" t="s">
        <v>52</v>
      </c>
      <c r="E30" s="27">
        <v>1666426</v>
      </c>
      <c r="F30" s="27">
        <v>1666426</v>
      </c>
    </row>
    <row r="31" spans="1:6" x14ac:dyDescent="0.2">
      <c r="A31" s="11" t="s">
        <v>12</v>
      </c>
      <c r="B31" s="13" t="s">
        <v>13</v>
      </c>
      <c r="C31" s="8"/>
      <c r="D31" s="52"/>
      <c r="E31" s="30">
        <f t="shared" ref="E31:F35" si="6">E32</f>
        <v>400000</v>
      </c>
      <c r="F31" s="30">
        <f t="shared" si="6"/>
        <v>400000</v>
      </c>
    </row>
    <row r="32" spans="1:6" ht="36" x14ac:dyDescent="0.2">
      <c r="A32" s="28" t="s">
        <v>286</v>
      </c>
      <c r="B32" s="49" t="s">
        <v>13</v>
      </c>
      <c r="C32" s="49" t="s">
        <v>122</v>
      </c>
      <c r="D32" s="4"/>
      <c r="E32" s="24">
        <f t="shared" si="6"/>
        <v>400000</v>
      </c>
      <c r="F32" s="24">
        <f t="shared" si="6"/>
        <v>400000</v>
      </c>
    </row>
    <row r="33" spans="1:6" ht="24" x14ac:dyDescent="0.2">
      <c r="A33" s="14" t="s">
        <v>121</v>
      </c>
      <c r="B33" s="49" t="s">
        <v>13</v>
      </c>
      <c r="C33" s="49" t="s">
        <v>123</v>
      </c>
      <c r="D33" s="4"/>
      <c r="E33" s="24">
        <f t="shared" si="6"/>
        <v>400000</v>
      </c>
      <c r="F33" s="24">
        <f t="shared" si="6"/>
        <v>400000</v>
      </c>
    </row>
    <row r="34" spans="1:6" x14ac:dyDescent="0.2">
      <c r="A34" s="14" t="s">
        <v>59</v>
      </c>
      <c r="B34" s="49" t="s">
        <v>13</v>
      </c>
      <c r="C34" s="49" t="s">
        <v>209</v>
      </c>
      <c r="D34" s="49"/>
      <c r="E34" s="24">
        <f t="shared" si="6"/>
        <v>400000</v>
      </c>
      <c r="F34" s="24">
        <f t="shared" si="6"/>
        <v>400000</v>
      </c>
    </row>
    <row r="35" spans="1:6" x14ac:dyDescent="0.2">
      <c r="A35" s="7" t="s">
        <v>45</v>
      </c>
      <c r="B35" s="4" t="s">
        <v>13</v>
      </c>
      <c r="C35" s="4" t="s">
        <v>209</v>
      </c>
      <c r="D35" s="4">
        <v>800</v>
      </c>
      <c r="E35" s="26">
        <f t="shared" si="6"/>
        <v>400000</v>
      </c>
      <c r="F35" s="26">
        <f t="shared" si="6"/>
        <v>400000</v>
      </c>
    </row>
    <row r="36" spans="1:6" x14ac:dyDescent="0.2">
      <c r="A36" s="7" t="s">
        <v>60</v>
      </c>
      <c r="B36" s="4" t="s">
        <v>13</v>
      </c>
      <c r="C36" s="4" t="s">
        <v>209</v>
      </c>
      <c r="D36" s="4">
        <v>870</v>
      </c>
      <c r="E36" s="27">
        <v>400000</v>
      </c>
      <c r="F36" s="27">
        <v>400000</v>
      </c>
    </row>
    <row r="37" spans="1:6" x14ac:dyDescent="0.2">
      <c r="A37" s="11" t="s">
        <v>14</v>
      </c>
      <c r="B37" s="13" t="s">
        <v>15</v>
      </c>
      <c r="C37" s="15"/>
      <c r="D37" s="15"/>
      <c r="E37" s="30">
        <f>E38+E48+E58+E63+E76+E81</f>
        <v>16257727</v>
      </c>
      <c r="F37" s="30">
        <f>F38+F48+F58+F63+F76+F81</f>
        <v>16418727</v>
      </c>
    </row>
    <row r="38" spans="1:6" ht="36" x14ac:dyDescent="0.2">
      <c r="A38" s="28" t="s">
        <v>65</v>
      </c>
      <c r="B38" s="49" t="s">
        <v>15</v>
      </c>
      <c r="C38" s="49" t="s">
        <v>125</v>
      </c>
      <c r="D38" s="4"/>
      <c r="E38" s="24">
        <f t="shared" ref="E38:F38" si="7">E39</f>
        <v>13011783</v>
      </c>
      <c r="F38" s="24">
        <f t="shared" si="7"/>
        <v>13041783</v>
      </c>
    </row>
    <row r="39" spans="1:6" ht="36" x14ac:dyDescent="0.2">
      <c r="A39" s="55" t="s">
        <v>124</v>
      </c>
      <c r="B39" s="49" t="s">
        <v>15</v>
      </c>
      <c r="C39" s="49" t="s">
        <v>126</v>
      </c>
      <c r="D39" s="4"/>
      <c r="E39" s="24">
        <f t="shared" ref="E39:F39" si="8">E40+E45</f>
        <v>13011783</v>
      </c>
      <c r="F39" s="24">
        <f t="shared" si="8"/>
        <v>13041783</v>
      </c>
    </row>
    <row r="40" spans="1:6" ht="36" x14ac:dyDescent="0.2">
      <c r="A40" s="55" t="s">
        <v>81</v>
      </c>
      <c r="B40" s="49" t="s">
        <v>15</v>
      </c>
      <c r="C40" s="49" t="s">
        <v>127</v>
      </c>
      <c r="D40" s="49"/>
      <c r="E40" s="24">
        <f t="shared" ref="E40:F40" si="9">E41+E43</f>
        <v>11971783</v>
      </c>
      <c r="F40" s="24">
        <f t="shared" si="9"/>
        <v>11971783</v>
      </c>
    </row>
    <row r="41" spans="1:6" ht="48" x14ac:dyDescent="0.2">
      <c r="A41" s="41" t="s">
        <v>80</v>
      </c>
      <c r="B41" s="4" t="s">
        <v>15</v>
      </c>
      <c r="C41" s="4" t="s">
        <v>127</v>
      </c>
      <c r="D41" s="4" t="s">
        <v>50</v>
      </c>
      <c r="E41" s="26">
        <f t="shared" ref="E41:F41" si="10">E42</f>
        <v>11876783</v>
      </c>
      <c r="F41" s="26">
        <f t="shared" si="10"/>
        <v>11876783</v>
      </c>
    </row>
    <row r="42" spans="1:6" ht="24" x14ac:dyDescent="0.2">
      <c r="A42" s="41" t="s">
        <v>51</v>
      </c>
      <c r="B42" s="4" t="s">
        <v>15</v>
      </c>
      <c r="C42" s="4" t="s">
        <v>127</v>
      </c>
      <c r="D42" s="4" t="s">
        <v>52</v>
      </c>
      <c r="E42" s="27">
        <v>11876783</v>
      </c>
      <c r="F42" s="27">
        <v>11876783</v>
      </c>
    </row>
    <row r="43" spans="1:6" ht="24" x14ac:dyDescent="0.2">
      <c r="A43" s="40" t="s">
        <v>61</v>
      </c>
      <c r="B43" s="4" t="s">
        <v>15</v>
      </c>
      <c r="C43" s="4" t="s">
        <v>127</v>
      </c>
      <c r="D43" s="4" t="s">
        <v>53</v>
      </c>
      <c r="E43" s="26">
        <f t="shared" ref="E43:F43" si="11">E44</f>
        <v>95000</v>
      </c>
      <c r="F43" s="26">
        <f t="shared" si="11"/>
        <v>95000</v>
      </c>
    </row>
    <row r="44" spans="1:6" ht="24" x14ac:dyDescent="0.2">
      <c r="A44" s="40" t="s">
        <v>62</v>
      </c>
      <c r="B44" s="4" t="s">
        <v>15</v>
      </c>
      <c r="C44" s="4" t="s">
        <v>127</v>
      </c>
      <c r="D44" s="4" t="s">
        <v>54</v>
      </c>
      <c r="E44" s="27">
        <v>95000</v>
      </c>
      <c r="F44" s="27">
        <v>95000</v>
      </c>
    </row>
    <row r="45" spans="1:6" ht="36" x14ac:dyDescent="0.2">
      <c r="A45" s="56" t="s">
        <v>129</v>
      </c>
      <c r="B45" s="49" t="s">
        <v>15</v>
      </c>
      <c r="C45" s="49" t="s">
        <v>128</v>
      </c>
      <c r="D45" s="49"/>
      <c r="E45" s="24">
        <f t="shared" ref="E45:F46" si="12">E46</f>
        <v>1040000</v>
      </c>
      <c r="F45" s="24">
        <f t="shared" si="12"/>
        <v>1070000</v>
      </c>
    </row>
    <row r="46" spans="1:6" ht="24" x14ac:dyDescent="0.2">
      <c r="A46" s="40" t="s">
        <v>61</v>
      </c>
      <c r="B46" s="4" t="s">
        <v>15</v>
      </c>
      <c r="C46" s="4" t="s">
        <v>128</v>
      </c>
      <c r="D46" s="4" t="s">
        <v>53</v>
      </c>
      <c r="E46" s="26">
        <f t="shared" si="12"/>
        <v>1040000</v>
      </c>
      <c r="F46" s="26">
        <f t="shared" si="12"/>
        <v>1070000</v>
      </c>
    </row>
    <row r="47" spans="1:6" ht="24" x14ac:dyDescent="0.2">
      <c r="A47" s="40" t="s">
        <v>62</v>
      </c>
      <c r="B47" s="4" t="s">
        <v>15</v>
      </c>
      <c r="C47" s="4" t="s">
        <v>128</v>
      </c>
      <c r="D47" s="4" t="s">
        <v>54</v>
      </c>
      <c r="E47" s="27">
        <v>1040000</v>
      </c>
      <c r="F47" s="27">
        <v>1070000</v>
      </c>
    </row>
    <row r="48" spans="1:6" ht="36" x14ac:dyDescent="0.2">
      <c r="A48" s="28" t="s">
        <v>287</v>
      </c>
      <c r="B48" s="49" t="s">
        <v>15</v>
      </c>
      <c r="C48" s="50" t="s">
        <v>122</v>
      </c>
      <c r="D48" s="18"/>
      <c r="E48" s="24">
        <f t="shared" ref="E48:F48" si="13">E49</f>
        <v>560944</v>
      </c>
      <c r="F48" s="24">
        <f t="shared" si="13"/>
        <v>562944</v>
      </c>
    </row>
    <row r="49" spans="1:6" ht="24" x14ac:dyDescent="0.2">
      <c r="A49" s="14" t="s">
        <v>121</v>
      </c>
      <c r="B49" s="49" t="s">
        <v>15</v>
      </c>
      <c r="C49" s="50" t="s">
        <v>123</v>
      </c>
      <c r="D49" s="18"/>
      <c r="E49" s="24">
        <f>E50+E55</f>
        <v>560944</v>
      </c>
      <c r="F49" s="24">
        <f>F50+F55</f>
        <v>562944</v>
      </c>
    </row>
    <row r="50" spans="1:6" x14ac:dyDescent="0.2">
      <c r="A50" s="48" t="s">
        <v>141</v>
      </c>
      <c r="B50" s="49" t="s">
        <v>15</v>
      </c>
      <c r="C50" s="50" t="s">
        <v>193</v>
      </c>
      <c r="D50" s="50"/>
      <c r="E50" s="24">
        <f t="shared" ref="E50:F50" si="14">E51+E53</f>
        <v>292000</v>
      </c>
      <c r="F50" s="24">
        <f t="shared" si="14"/>
        <v>294000</v>
      </c>
    </row>
    <row r="51" spans="1:6" ht="48" x14ac:dyDescent="0.2">
      <c r="A51" s="6" t="s">
        <v>80</v>
      </c>
      <c r="B51" s="4" t="s">
        <v>15</v>
      </c>
      <c r="C51" s="5" t="s">
        <v>193</v>
      </c>
      <c r="D51" s="18">
        <v>100</v>
      </c>
      <c r="E51" s="26">
        <f t="shared" ref="E51:F51" si="15">E52</f>
        <v>267000</v>
      </c>
      <c r="F51" s="26">
        <f t="shared" si="15"/>
        <v>267000</v>
      </c>
    </row>
    <row r="52" spans="1:6" ht="24" x14ac:dyDescent="0.2">
      <c r="A52" s="6" t="s">
        <v>87</v>
      </c>
      <c r="B52" s="4" t="s">
        <v>15</v>
      </c>
      <c r="C52" s="5" t="s">
        <v>193</v>
      </c>
      <c r="D52" s="18">
        <v>120</v>
      </c>
      <c r="E52" s="27">
        <v>267000</v>
      </c>
      <c r="F52" s="27">
        <v>267000</v>
      </c>
    </row>
    <row r="53" spans="1:6" ht="24" x14ac:dyDescent="0.2">
      <c r="A53" s="40" t="s">
        <v>61</v>
      </c>
      <c r="B53" s="4" t="s">
        <v>15</v>
      </c>
      <c r="C53" s="5" t="s">
        <v>193</v>
      </c>
      <c r="D53" s="5" t="s">
        <v>53</v>
      </c>
      <c r="E53" s="26">
        <f t="shared" ref="E53:F53" si="16">E54</f>
        <v>25000</v>
      </c>
      <c r="F53" s="26">
        <f t="shared" si="16"/>
        <v>27000</v>
      </c>
    </row>
    <row r="54" spans="1:6" ht="24" x14ac:dyDescent="0.2">
      <c r="A54" s="40" t="s">
        <v>62</v>
      </c>
      <c r="B54" s="4" t="s">
        <v>15</v>
      </c>
      <c r="C54" s="5" t="s">
        <v>193</v>
      </c>
      <c r="D54" s="5" t="s">
        <v>54</v>
      </c>
      <c r="E54" s="27">
        <v>25000</v>
      </c>
      <c r="F54" s="27">
        <v>27000</v>
      </c>
    </row>
    <row r="55" spans="1:6" ht="24" x14ac:dyDescent="0.2">
      <c r="A55" s="48" t="s">
        <v>142</v>
      </c>
      <c r="B55" s="49" t="s">
        <v>15</v>
      </c>
      <c r="C55" s="50" t="s">
        <v>143</v>
      </c>
      <c r="D55" s="50"/>
      <c r="E55" s="24">
        <f t="shared" ref="E55:F56" si="17">E56</f>
        <v>268944</v>
      </c>
      <c r="F55" s="24">
        <f t="shared" si="17"/>
        <v>268944</v>
      </c>
    </row>
    <row r="56" spans="1:6" ht="48" x14ac:dyDescent="0.2">
      <c r="A56" s="6" t="s">
        <v>80</v>
      </c>
      <c r="B56" s="4" t="s">
        <v>15</v>
      </c>
      <c r="C56" s="5" t="s">
        <v>143</v>
      </c>
      <c r="D56" s="18">
        <v>100</v>
      </c>
      <c r="E56" s="26">
        <f t="shared" si="17"/>
        <v>268944</v>
      </c>
      <c r="F56" s="26">
        <f t="shared" si="17"/>
        <v>268944</v>
      </c>
    </row>
    <row r="57" spans="1:6" ht="24" x14ac:dyDescent="0.2">
      <c r="A57" s="6" t="s">
        <v>87</v>
      </c>
      <c r="B57" s="4" t="s">
        <v>15</v>
      </c>
      <c r="C57" s="5" t="s">
        <v>143</v>
      </c>
      <c r="D57" s="18">
        <v>120</v>
      </c>
      <c r="E57" s="27">
        <v>268944</v>
      </c>
      <c r="F57" s="27">
        <v>268944</v>
      </c>
    </row>
    <row r="58" spans="1:6" ht="36" x14ac:dyDescent="0.2">
      <c r="A58" s="28" t="s">
        <v>64</v>
      </c>
      <c r="B58" s="49" t="s">
        <v>15</v>
      </c>
      <c r="C58" s="49" t="s">
        <v>133</v>
      </c>
      <c r="D58" s="4"/>
      <c r="E58" s="24">
        <f t="shared" ref="E58:F61" si="18">E59</f>
        <v>623000</v>
      </c>
      <c r="F58" s="24">
        <f t="shared" si="18"/>
        <v>631000</v>
      </c>
    </row>
    <row r="59" spans="1:6" ht="24" x14ac:dyDescent="0.2">
      <c r="A59" s="14" t="s">
        <v>131</v>
      </c>
      <c r="B59" s="49" t="s">
        <v>15</v>
      </c>
      <c r="C59" s="49" t="s">
        <v>211</v>
      </c>
      <c r="D59" s="4"/>
      <c r="E59" s="24">
        <f t="shared" si="18"/>
        <v>623000</v>
      </c>
      <c r="F59" s="24">
        <f t="shared" si="18"/>
        <v>631000</v>
      </c>
    </row>
    <row r="60" spans="1:6" x14ac:dyDescent="0.2">
      <c r="A60" s="14" t="s">
        <v>212</v>
      </c>
      <c r="B60" s="49" t="s">
        <v>15</v>
      </c>
      <c r="C60" s="49" t="s">
        <v>132</v>
      </c>
      <c r="D60" s="49"/>
      <c r="E60" s="24">
        <f t="shared" si="18"/>
        <v>623000</v>
      </c>
      <c r="F60" s="24">
        <f t="shared" si="18"/>
        <v>631000</v>
      </c>
    </row>
    <row r="61" spans="1:6" ht="24" x14ac:dyDescent="0.2">
      <c r="A61" s="40" t="s">
        <v>61</v>
      </c>
      <c r="B61" s="4" t="s">
        <v>15</v>
      </c>
      <c r="C61" s="4" t="s">
        <v>132</v>
      </c>
      <c r="D61" s="4" t="s">
        <v>53</v>
      </c>
      <c r="E61" s="26">
        <f t="shared" si="18"/>
        <v>623000</v>
      </c>
      <c r="F61" s="26">
        <f t="shared" si="18"/>
        <v>631000</v>
      </c>
    </row>
    <row r="62" spans="1:6" ht="24" x14ac:dyDescent="0.2">
      <c r="A62" s="40" t="s">
        <v>62</v>
      </c>
      <c r="B62" s="4" t="s">
        <v>15</v>
      </c>
      <c r="C62" s="4" t="s">
        <v>132</v>
      </c>
      <c r="D62" s="4" t="s">
        <v>54</v>
      </c>
      <c r="E62" s="27">
        <v>623000</v>
      </c>
      <c r="F62" s="27">
        <v>631000</v>
      </c>
    </row>
    <row r="63" spans="1:6" ht="24" x14ac:dyDescent="0.2">
      <c r="A63" s="28" t="s">
        <v>250</v>
      </c>
      <c r="B63" s="49" t="s">
        <v>15</v>
      </c>
      <c r="C63" s="49" t="s">
        <v>160</v>
      </c>
      <c r="D63" s="49"/>
      <c r="E63" s="24">
        <f t="shared" ref="E63:F63" si="19">E64+E68+E72</f>
        <v>1394000</v>
      </c>
      <c r="F63" s="24">
        <f t="shared" si="19"/>
        <v>1509000</v>
      </c>
    </row>
    <row r="64" spans="1:6" ht="24" x14ac:dyDescent="0.2">
      <c r="A64" s="48" t="s">
        <v>251</v>
      </c>
      <c r="B64" s="49" t="s">
        <v>15</v>
      </c>
      <c r="C64" s="49" t="s">
        <v>161</v>
      </c>
      <c r="D64" s="49"/>
      <c r="E64" s="24">
        <f t="shared" ref="E64:F66" si="20">E65</f>
        <v>285000</v>
      </c>
      <c r="F64" s="24">
        <f t="shared" si="20"/>
        <v>295000</v>
      </c>
    </row>
    <row r="65" spans="1:6" x14ac:dyDescent="0.2">
      <c r="A65" s="48" t="s">
        <v>269</v>
      </c>
      <c r="B65" s="49" t="s">
        <v>15</v>
      </c>
      <c r="C65" s="49" t="s">
        <v>162</v>
      </c>
      <c r="D65" s="49"/>
      <c r="E65" s="24">
        <f t="shared" si="20"/>
        <v>285000</v>
      </c>
      <c r="F65" s="24">
        <f t="shared" si="20"/>
        <v>295000</v>
      </c>
    </row>
    <row r="66" spans="1:6" ht="24" x14ac:dyDescent="0.2">
      <c r="A66" s="40" t="s">
        <v>61</v>
      </c>
      <c r="B66" s="4" t="s">
        <v>15</v>
      </c>
      <c r="C66" s="4" t="s">
        <v>162</v>
      </c>
      <c r="D66" s="4" t="s">
        <v>53</v>
      </c>
      <c r="E66" s="26">
        <f t="shared" si="20"/>
        <v>285000</v>
      </c>
      <c r="F66" s="26">
        <f t="shared" si="20"/>
        <v>295000</v>
      </c>
    </row>
    <row r="67" spans="1:6" ht="24" x14ac:dyDescent="0.2">
      <c r="A67" s="40" t="s">
        <v>62</v>
      </c>
      <c r="B67" s="4" t="s">
        <v>15</v>
      </c>
      <c r="C67" s="4" t="s">
        <v>162</v>
      </c>
      <c r="D67" s="4" t="s">
        <v>54</v>
      </c>
      <c r="E67" s="27">
        <v>285000</v>
      </c>
      <c r="F67" s="27">
        <v>295000</v>
      </c>
    </row>
    <row r="68" spans="1:6" ht="24" x14ac:dyDescent="0.2">
      <c r="A68" s="48" t="s">
        <v>252</v>
      </c>
      <c r="B68" s="49" t="s">
        <v>15</v>
      </c>
      <c r="C68" s="49" t="s">
        <v>254</v>
      </c>
      <c r="D68" s="49"/>
      <c r="E68" s="24">
        <f t="shared" ref="E68:F70" si="21">E69</f>
        <v>272000</v>
      </c>
      <c r="F68" s="24">
        <f t="shared" si="21"/>
        <v>287000</v>
      </c>
    </row>
    <row r="69" spans="1:6" x14ac:dyDescent="0.2">
      <c r="A69" s="48" t="s">
        <v>258</v>
      </c>
      <c r="B69" s="49" t="s">
        <v>15</v>
      </c>
      <c r="C69" s="49" t="s">
        <v>256</v>
      </c>
      <c r="D69" s="49"/>
      <c r="E69" s="24">
        <f t="shared" si="21"/>
        <v>272000</v>
      </c>
      <c r="F69" s="24">
        <f t="shared" si="21"/>
        <v>287000</v>
      </c>
    </row>
    <row r="70" spans="1:6" ht="24" x14ac:dyDescent="0.2">
      <c r="A70" s="40" t="s">
        <v>61</v>
      </c>
      <c r="B70" s="4" t="s">
        <v>15</v>
      </c>
      <c r="C70" s="4" t="s">
        <v>256</v>
      </c>
      <c r="D70" s="4" t="s">
        <v>53</v>
      </c>
      <c r="E70" s="26">
        <f t="shared" si="21"/>
        <v>272000</v>
      </c>
      <c r="F70" s="26">
        <f t="shared" si="21"/>
        <v>287000</v>
      </c>
    </row>
    <row r="71" spans="1:6" ht="24" x14ac:dyDescent="0.2">
      <c r="A71" s="40" t="s">
        <v>62</v>
      </c>
      <c r="B71" s="4" t="s">
        <v>15</v>
      </c>
      <c r="C71" s="4" t="s">
        <v>256</v>
      </c>
      <c r="D71" s="4" t="s">
        <v>54</v>
      </c>
      <c r="E71" s="27">
        <v>272000</v>
      </c>
      <c r="F71" s="27">
        <v>287000</v>
      </c>
    </row>
    <row r="72" spans="1:6" ht="24" x14ac:dyDescent="0.2">
      <c r="A72" s="48" t="s">
        <v>253</v>
      </c>
      <c r="B72" s="49" t="s">
        <v>15</v>
      </c>
      <c r="C72" s="49" t="s">
        <v>255</v>
      </c>
      <c r="D72" s="49"/>
      <c r="E72" s="24">
        <f t="shared" ref="E72:F74" si="22">E73</f>
        <v>837000</v>
      </c>
      <c r="F72" s="24">
        <f t="shared" si="22"/>
        <v>927000</v>
      </c>
    </row>
    <row r="73" spans="1:6" x14ac:dyDescent="0.2">
      <c r="A73" s="48" t="s">
        <v>259</v>
      </c>
      <c r="B73" s="49" t="s">
        <v>15</v>
      </c>
      <c r="C73" s="49" t="s">
        <v>257</v>
      </c>
      <c r="D73" s="49"/>
      <c r="E73" s="24">
        <f t="shared" si="22"/>
        <v>837000</v>
      </c>
      <c r="F73" s="24">
        <f t="shared" si="22"/>
        <v>927000</v>
      </c>
    </row>
    <row r="74" spans="1:6" ht="24" x14ac:dyDescent="0.2">
      <c r="A74" s="40" t="s">
        <v>61</v>
      </c>
      <c r="B74" s="4" t="s">
        <v>15</v>
      </c>
      <c r="C74" s="4" t="s">
        <v>257</v>
      </c>
      <c r="D74" s="4" t="s">
        <v>53</v>
      </c>
      <c r="E74" s="26">
        <f t="shared" si="22"/>
        <v>837000</v>
      </c>
      <c r="F74" s="26">
        <f t="shared" si="22"/>
        <v>927000</v>
      </c>
    </row>
    <row r="75" spans="1:6" ht="24" x14ac:dyDescent="0.2">
      <c r="A75" s="40" t="s">
        <v>62</v>
      </c>
      <c r="B75" s="4" t="s">
        <v>15</v>
      </c>
      <c r="C75" s="4" t="s">
        <v>257</v>
      </c>
      <c r="D75" s="4" t="s">
        <v>54</v>
      </c>
      <c r="E75" s="27">
        <v>837000</v>
      </c>
      <c r="F75" s="27">
        <v>927000</v>
      </c>
    </row>
    <row r="76" spans="1:6" ht="36" x14ac:dyDescent="0.2">
      <c r="A76" s="28" t="s">
        <v>70</v>
      </c>
      <c r="B76" s="49" t="s">
        <v>15</v>
      </c>
      <c r="C76" s="49" t="s">
        <v>135</v>
      </c>
      <c r="D76" s="4"/>
      <c r="E76" s="24">
        <f t="shared" ref="E76:F76" si="23">E77</f>
        <v>396000</v>
      </c>
      <c r="F76" s="24">
        <f t="shared" si="23"/>
        <v>396000</v>
      </c>
    </row>
    <row r="77" spans="1:6" ht="36" x14ac:dyDescent="0.2">
      <c r="A77" s="47" t="s">
        <v>194</v>
      </c>
      <c r="B77" s="49" t="s">
        <v>15</v>
      </c>
      <c r="C77" s="49" t="s">
        <v>134</v>
      </c>
      <c r="D77" s="4"/>
      <c r="E77" s="24">
        <f>E78</f>
        <v>396000</v>
      </c>
      <c r="F77" s="24">
        <f>F78</f>
        <v>396000</v>
      </c>
    </row>
    <row r="78" spans="1:6" ht="24" x14ac:dyDescent="0.2">
      <c r="A78" s="47" t="s">
        <v>207</v>
      </c>
      <c r="B78" s="49" t="s">
        <v>15</v>
      </c>
      <c r="C78" s="49" t="s">
        <v>233</v>
      </c>
      <c r="D78" s="49"/>
      <c r="E78" s="24">
        <f t="shared" ref="E78:F79" si="24">E79</f>
        <v>396000</v>
      </c>
      <c r="F78" s="24">
        <f t="shared" si="24"/>
        <v>396000</v>
      </c>
    </row>
    <row r="79" spans="1:6" ht="24" x14ac:dyDescent="0.2">
      <c r="A79" s="40" t="s">
        <v>61</v>
      </c>
      <c r="B79" s="4" t="s">
        <v>15</v>
      </c>
      <c r="C79" s="4" t="s">
        <v>233</v>
      </c>
      <c r="D79" s="4" t="s">
        <v>53</v>
      </c>
      <c r="E79" s="26">
        <f t="shared" si="24"/>
        <v>396000</v>
      </c>
      <c r="F79" s="26">
        <f t="shared" si="24"/>
        <v>396000</v>
      </c>
    </row>
    <row r="80" spans="1:6" ht="24" x14ac:dyDescent="0.2">
      <c r="A80" s="40" t="s">
        <v>62</v>
      </c>
      <c r="B80" s="4" t="s">
        <v>15</v>
      </c>
      <c r="C80" s="4" t="s">
        <v>233</v>
      </c>
      <c r="D80" s="4" t="s">
        <v>54</v>
      </c>
      <c r="E80" s="27">
        <v>396000</v>
      </c>
      <c r="F80" s="27">
        <v>396000</v>
      </c>
    </row>
    <row r="81" spans="1:6" ht="36" x14ac:dyDescent="0.2">
      <c r="A81" s="43" t="s">
        <v>218</v>
      </c>
      <c r="B81" s="50" t="s">
        <v>15</v>
      </c>
      <c r="C81" s="49" t="s">
        <v>116</v>
      </c>
      <c r="D81" s="5"/>
      <c r="E81" s="24">
        <f t="shared" ref="E81:F82" si="25">E82</f>
        <v>272000</v>
      </c>
      <c r="F81" s="24">
        <f t="shared" si="25"/>
        <v>278000</v>
      </c>
    </row>
    <row r="82" spans="1:6" ht="24" x14ac:dyDescent="0.2">
      <c r="A82" s="46" t="s">
        <v>114</v>
      </c>
      <c r="B82" s="50" t="s">
        <v>15</v>
      </c>
      <c r="C82" s="49" t="s">
        <v>117</v>
      </c>
      <c r="D82" s="5"/>
      <c r="E82" s="24">
        <f t="shared" si="25"/>
        <v>272000</v>
      </c>
      <c r="F82" s="24">
        <f t="shared" si="25"/>
        <v>278000</v>
      </c>
    </row>
    <row r="83" spans="1:6" x14ac:dyDescent="0.2">
      <c r="A83" s="20" t="s">
        <v>106</v>
      </c>
      <c r="B83" s="50" t="s">
        <v>15</v>
      </c>
      <c r="C83" s="51" t="s">
        <v>264</v>
      </c>
      <c r="D83" s="50"/>
      <c r="E83" s="24">
        <f t="shared" ref="E83:F83" si="26">E84+E86</f>
        <v>272000</v>
      </c>
      <c r="F83" s="24">
        <f t="shared" si="26"/>
        <v>278000</v>
      </c>
    </row>
    <row r="84" spans="1:6" ht="24" x14ac:dyDescent="0.2">
      <c r="A84" s="40" t="s">
        <v>61</v>
      </c>
      <c r="B84" s="5" t="s">
        <v>15</v>
      </c>
      <c r="C84" s="25" t="s">
        <v>264</v>
      </c>
      <c r="D84" s="5" t="s">
        <v>53</v>
      </c>
      <c r="E84" s="26">
        <f t="shared" ref="E84:F84" si="27">E85</f>
        <v>240000</v>
      </c>
      <c r="F84" s="26">
        <f t="shared" si="27"/>
        <v>245000</v>
      </c>
    </row>
    <row r="85" spans="1:6" ht="24" x14ac:dyDescent="0.2">
      <c r="A85" s="40" t="s">
        <v>62</v>
      </c>
      <c r="B85" s="5" t="s">
        <v>15</v>
      </c>
      <c r="C85" s="25" t="s">
        <v>264</v>
      </c>
      <c r="D85" s="5" t="s">
        <v>54</v>
      </c>
      <c r="E85" s="27">
        <v>240000</v>
      </c>
      <c r="F85" s="27">
        <v>245000</v>
      </c>
    </row>
    <row r="86" spans="1:6" x14ac:dyDescent="0.2">
      <c r="A86" s="6" t="s">
        <v>45</v>
      </c>
      <c r="B86" s="5" t="s">
        <v>15</v>
      </c>
      <c r="C86" s="25" t="s">
        <v>264</v>
      </c>
      <c r="D86" s="5" t="s">
        <v>55</v>
      </c>
      <c r="E86" s="26">
        <f>+E87</f>
        <v>32000</v>
      </c>
      <c r="F86" s="26">
        <f>+F87</f>
        <v>33000</v>
      </c>
    </row>
    <row r="87" spans="1:6" x14ac:dyDescent="0.2">
      <c r="A87" s="45" t="s">
        <v>63</v>
      </c>
      <c r="B87" s="5" t="s">
        <v>15</v>
      </c>
      <c r="C87" s="25" t="s">
        <v>264</v>
      </c>
      <c r="D87" s="5" t="s">
        <v>56</v>
      </c>
      <c r="E87" s="27">
        <v>32000</v>
      </c>
      <c r="F87" s="27">
        <v>33000</v>
      </c>
    </row>
    <row r="88" spans="1:6" x14ac:dyDescent="0.2">
      <c r="A88" s="1" t="s">
        <v>16</v>
      </c>
      <c r="B88" s="3" t="s">
        <v>17</v>
      </c>
      <c r="C88" s="32" t="s">
        <v>74</v>
      </c>
      <c r="D88" s="3" t="s">
        <v>74</v>
      </c>
      <c r="E88" s="23">
        <f t="shared" ref="E88:F93" si="28">E89</f>
        <v>746996</v>
      </c>
      <c r="F88" s="23">
        <f t="shared" si="28"/>
        <v>773302</v>
      </c>
    </row>
    <row r="89" spans="1:6" x14ac:dyDescent="0.2">
      <c r="A89" s="11" t="s">
        <v>18</v>
      </c>
      <c r="B89" s="13" t="s">
        <v>19</v>
      </c>
      <c r="C89" s="33" t="s">
        <v>74</v>
      </c>
      <c r="D89" s="8" t="s">
        <v>74</v>
      </c>
      <c r="E89" s="29">
        <f t="shared" si="28"/>
        <v>746996</v>
      </c>
      <c r="F89" s="29">
        <f t="shared" si="28"/>
        <v>773302</v>
      </c>
    </row>
    <row r="90" spans="1:6" ht="24" x14ac:dyDescent="0.2">
      <c r="A90" s="28" t="s">
        <v>82</v>
      </c>
      <c r="B90" s="49" t="s">
        <v>19</v>
      </c>
      <c r="C90" s="49" t="s">
        <v>136</v>
      </c>
      <c r="D90" s="5" t="s">
        <v>74</v>
      </c>
      <c r="E90" s="24">
        <f t="shared" si="28"/>
        <v>746996</v>
      </c>
      <c r="F90" s="24">
        <f t="shared" si="28"/>
        <v>773302</v>
      </c>
    </row>
    <row r="91" spans="1:6" x14ac:dyDescent="0.2">
      <c r="A91" s="47" t="s">
        <v>73</v>
      </c>
      <c r="B91" s="50" t="s">
        <v>19</v>
      </c>
      <c r="C91" s="51" t="s">
        <v>137</v>
      </c>
      <c r="D91" s="50" t="s">
        <v>74</v>
      </c>
      <c r="E91" s="24">
        <f t="shared" si="28"/>
        <v>746996</v>
      </c>
      <c r="F91" s="24">
        <f t="shared" si="28"/>
        <v>773302</v>
      </c>
    </row>
    <row r="92" spans="1:6" ht="24" x14ac:dyDescent="0.2">
      <c r="A92" s="47" t="s">
        <v>20</v>
      </c>
      <c r="B92" s="50" t="s">
        <v>19</v>
      </c>
      <c r="C92" s="51" t="s">
        <v>138</v>
      </c>
      <c r="D92" s="50" t="s">
        <v>74</v>
      </c>
      <c r="E92" s="24">
        <f t="shared" ref="E92:F92" si="29">E93+E95</f>
        <v>746996</v>
      </c>
      <c r="F92" s="24">
        <f t="shared" si="29"/>
        <v>773302</v>
      </c>
    </row>
    <row r="93" spans="1:6" ht="48" x14ac:dyDescent="0.2">
      <c r="A93" s="6" t="s">
        <v>80</v>
      </c>
      <c r="B93" s="5" t="s">
        <v>19</v>
      </c>
      <c r="C93" s="25" t="s">
        <v>138</v>
      </c>
      <c r="D93" s="4" t="s">
        <v>50</v>
      </c>
      <c r="E93" s="26">
        <f t="shared" si="28"/>
        <v>435494</v>
      </c>
      <c r="F93" s="26">
        <f t="shared" si="28"/>
        <v>435494</v>
      </c>
    </row>
    <row r="94" spans="1:6" ht="24" x14ac:dyDescent="0.2">
      <c r="A94" s="6" t="s">
        <v>87</v>
      </c>
      <c r="B94" s="5" t="s">
        <v>19</v>
      </c>
      <c r="C94" s="25" t="s">
        <v>138</v>
      </c>
      <c r="D94" s="4" t="s">
        <v>52</v>
      </c>
      <c r="E94" s="27">
        <v>435494</v>
      </c>
      <c r="F94" s="27">
        <v>435494</v>
      </c>
    </row>
    <row r="95" spans="1:6" ht="24" x14ac:dyDescent="0.2">
      <c r="A95" s="40" t="s">
        <v>61</v>
      </c>
      <c r="B95" s="5" t="s">
        <v>19</v>
      </c>
      <c r="C95" s="25" t="s">
        <v>138</v>
      </c>
      <c r="D95" s="4" t="s">
        <v>53</v>
      </c>
      <c r="E95" s="26">
        <f t="shared" ref="E95:F95" si="30">E96</f>
        <v>311502</v>
      </c>
      <c r="F95" s="26">
        <f t="shared" si="30"/>
        <v>337808</v>
      </c>
    </row>
    <row r="96" spans="1:6" ht="24" x14ac:dyDescent="0.2">
      <c r="A96" s="40" t="s">
        <v>62</v>
      </c>
      <c r="B96" s="5" t="s">
        <v>19</v>
      </c>
      <c r="C96" s="25" t="s">
        <v>138</v>
      </c>
      <c r="D96" s="4" t="s">
        <v>54</v>
      </c>
      <c r="E96" s="27">
        <v>311502</v>
      </c>
      <c r="F96" s="27">
        <v>337808</v>
      </c>
    </row>
    <row r="97" spans="1:6" ht="24" x14ac:dyDescent="0.2">
      <c r="A97" s="10" t="s">
        <v>21</v>
      </c>
      <c r="B97" s="3" t="s">
        <v>22</v>
      </c>
      <c r="C97" s="3"/>
      <c r="D97" s="3"/>
      <c r="E97" s="23">
        <f>E98</f>
        <v>2970947.5</v>
      </c>
      <c r="F97" s="23">
        <f>F98</f>
        <v>2994592.5</v>
      </c>
    </row>
    <row r="98" spans="1:6" ht="36" x14ac:dyDescent="0.2">
      <c r="A98" s="11" t="s">
        <v>296</v>
      </c>
      <c r="B98" s="13" t="s">
        <v>46</v>
      </c>
      <c r="C98" s="8"/>
      <c r="D98" s="52"/>
      <c r="E98" s="30">
        <f t="shared" ref="E98:F99" si="31">E99</f>
        <v>2970947.5</v>
      </c>
      <c r="F98" s="30">
        <f t="shared" si="31"/>
        <v>2994592.5</v>
      </c>
    </row>
    <row r="99" spans="1:6" ht="36" x14ac:dyDescent="0.2">
      <c r="A99" s="28" t="s">
        <v>287</v>
      </c>
      <c r="B99" s="50" t="s">
        <v>46</v>
      </c>
      <c r="C99" s="50" t="s">
        <v>122</v>
      </c>
      <c r="D99" s="18"/>
      <c r="E99" s="24">
        <f t="shared" si="31"/>
        <v>2970947.5</v>
      </c>
      <c r="F99" s="24">
        <f t="shared" si="31"/>
        <v>2994592.5</v>
      </c>
    </row>
    <row r="100" spans="1:6" ht="24" x14ac:dyDescent="0.2">
      <c r="A100" s="14" t="s">
        <v>121</v>
      </c>
      <c r="B100" s="50" t="s">
        <v>46</v>
      </c>
      <c r="C100" s="50" t="s">
        <v>123</v>
      </c>
      <c r="D100" s="18"/>
      <c r="E100" s="24">
        <f>E101+E104+E107</f>
        <v>2970947.5</v>
      </c>
      <c r="F100" s="24">
        <f>F101+F104+F107</f>
        <v>2994592.5</v>
      </c>
    </row>
    <row r="101" spans="1:6" x14ac:dyDescent="0.2">
      <c r="A101" s="48" t="s">
        <v>140</v>
      </c>
      <c r="B101" s="50" t="s">
        <v>46</v>
      </c>
      <c r="C101" s="50" t="s">
        <v>139</v>
      </c>
      <c r="D101" s="50"/>
      <c r="E101" s="24">
        <f t="shared" ref="E101:F102" si="32">E102</f>
        <v>2115936.5</v>
      </c>
      <c r="F101" s="24">
        <f t="shared" si="32"/>
        <v>2115936.5</v>
      </c>
    </row>
    <row r="102" spans="1:6" ht="48" x14ac:dyDescent="0.2">
      <c r="A102" s="6" t="s">
        <v>80</v>
      </c>
      <c r="B102" s="5" t="s">
        <v>46</v>
      </c>
      <c r="C102" s="5" t="s">
        <v>139</v>
      </c>
      <c r="D102" s="18">
        <v>100</v>
      </c>
      <c r="E102" s="26">
        <f t="shared" si="32"/>
        <v>2115936.5</v>
      </c>
      <c r="F102" s="26">
        <f t="shared" si="32"/>
        <v>2115936.5</v>
      </c>
    </row>
    <row r="103" spans="1:6" ht="24" x14ac:dyDescent="0.2">
      <c r="A103" s="6" t="s">
        <v>87</v>
      </c>
      <c r="B103" s="5" t="s">
        <v>46</v>
      </c>
      <c r="C103" s="5" t="s">
        <v>139</v>
      </c>
      <c r="D103" s="18">
        <v>120</v>
      </c>
      <c r="E103" s="27">
        <v>2115936.5</v>
      </c>
      <c r="F103" s="27">
        <v>2115936.5</v>
      </c>
    </row>
    <row r="104" spans="1:6" ht="24" x14ac:dyDescent="0.2">
      <c r="A104" s="48" t="s">
        <v>144</v>
      </c>
      <c r="B104" s="50" t="s">
        <v>46</v>
      </c>
      <c r="C104" s="50" t="s">
        <v>145</v>
      </c>
      <c r="D104" s="50"/>
      <c r="E104" s="24">
        <f t="shared" ref="E104:F105" si="33">E105</f>
        <v>325000</v>
      </c>
      <c r="F104" s="24">
        <f t="shared" si="33"/>
        <v>335000</v>
      </c>
    </row>
    <row r="105" spans="1:6" ht="24" x14ac:dyDescent="0.2">
      <c r="A105" s="40" t="s">
        <v>61</v>
      </c>
      <c r="B105" s="5" t="s">
        <v>46</v>
      </c>
      <c r="C105" s="5" t="s">
        <v>145</v>
      </c>
      <c r="D105" s="5" t="s">
        <v>53</v>
      </c>
      <c r="E105" s="26">
        <f t="shared" si="33"/>
        <v>325000</v>
      </c>
      <c r="F105" s="26">
        <f t="shared" si="33"/>
        <v>335000</v>
      </c>
    </row>
    <row r="106" spans="1:6" ht="24" x14ac:dyDescent="0.2">
      <c r="A106" s="40" t="s">
        <v>62</v>
      </c>
      <c r="B106" s="5" t="s">
        <v>46</v>
      </c>
      <c r="C106" s="5" t="s">
        <v>145</v>
      </c>
      <c r="D106" s="5" t="s">
        <v>54</v>
      </c>
      <c r="E106" s="27">
        <v>325000</v>
      </c>
      <c r="F106" s="27">
        <v>335000</v>
      </c>
    </row>
    <row r="107" spans="1:6" ht="24" x14ac:dyDescent="0.2">
      <c r="A107" s="14" t="s">
        <v>83</v>
      </c>
      <c r="B107" s="50" t="s">
        <v>46</v>
      </c>
      <c r="C107" s="50" t="s">
        <v>147</v>
      </c>
      <c r="D107" s="18"/>
      <c r="E107" s="24">
        <f t="shared" ref="E107:F107" si="34">E108+E110</f>
        <v>530011</v>
      </c>
      <c r="F107" s="24">
        <f t="shared" si="34"/>
        <v>543656</v>
      </c>
    </row>
    <row r="108" spans="1:6" ht="48" x14ac:dyDescent="0.2">
      <c r="A108" s="6" t="s">
        <v>80</v>
      </c>
      <c r="B108" s="5" t="s">
        <v>46</v>
      </c>
      <c r="C108" s="5" t="s">
        <v>147</v>
      </c>
      <c r="D108" s="18">
        <v>100</v>
      </c>
      <c r="E108" s="26">
        <f t="shared" ref="E108:F108" si="35">E109</f>
        <v>289656</v>
      </c>
      <c r="F108" s="26">
        <f t="shared" si="35"/>
        <v>289656</v>
      </c>
    </row>
    <row r="109" spans="1:6" ht="24" x14ac:dyDescent="0.2">
      <c r="A109" s="6" t="s">
        <v>87</v>
      </c>
      <c r="B109" s="5" t="s">
        <v>46</v>
      </c>
      <c r="C109" s="5" t="s">
        <v>147</v>
      </c>
      <c r="D109" s="18">
        <v>120</v>
      </c>
      <c r="E109" s="27">
        <v>289656</v>
      </c>
      <c r="F109" s="27">
        <v>289656</v>
      </c>
    </row>
    <row r="110" spans="1:6" ht="24" x14ac:dyDescent="0.2">
      <c r="A110" s="40" t="s">
        <v>61</v>
      </c>
      <c r="B110" s="5" t="s">
        <v>46</v>
      </c>
      <c r="C110" s="5" t="s">
        <v>147</v>
      </c>
      <c r="D110" s="5" t="s">
        <v>53</v>
      </c>
      <c r="E110" s="26">
        <f t="shared" ref="E110:F110" si="36">E111</f>
        <v>240355</v>
      </c>
      <c r="F110" s="26">
        <f t="shared" si="36"/>
        <v>254000</v>
      </c>
    </row>
    <row r="111" spans="1:6" ht="24" x14ac:dyDescent="0.2">
      <c r="A111" s="40" t="s">
        <v>62</v>
      </c>
      <c r="B111" s="5" t="s">
        <v>46</v>
      </c>
      <c r="C111" s="5" t="s">
        <v>147</v>
      </c>
      <c r="D111" s="5" t="s">
        <v>54</v>
      </c>
      <c r="E111" s="27">
        <v>240355</v>
      </c>
      <c r="F111" s="27">
        <v>254000</v>
      </c>
    </row>
    <row r="112" spans="1:6" x14ac:dyDescent="0.2">
      <c r="A112" s="16" t="s">
        <v>99</v>
      </c>
      <c r="B112" s="3" t="s">
        <v>96</v>
      </c>
      <c r="C112" s="9"/>
      <c r="D112" s="53"/>
      <c r="E112" s="23">
        <f>E113+E119+E131</f>
        <v>17002000</v>
      </c>
      <c r="F112" s="23">
        <f>F113+F119+F131</f>
        <v>17591000</v>
      </c>
    </row>
    <row r="113" spans="1:6" x14ac:dyDescent="0.2">
      <c r="A113" s="35" t="s">
        <v>295</v>
      </c>
      <c r="B113" s="13" t="s">
        <v>294</v>
      </c>
      <c r="C113" s="8"/>
      <c r="D113" s="52"/>
      <c r="E113" s="30">
        <f t="shared" ref="E113:F114" si="37">E114</f>
        <v>675000</v>
      </c>
      <c r="F113" s="30">
        <f t="shared" si="37"/>
        <v>729000</v>
      </c>
    </row>
    <row r="114" spans="1:6" ht="36" x14ac:dyDescent="0.2">
      <c r="A114" s="28" t="s">
        <v>70</v>
      </c>
      <c r="B114" s="50" t="s">
        <v>294</v>
      </c>
      <c r="C114" s="49" t="s">
        <v>233</v>
      </c>
      <c r="D114" s="5"/>
      <c r="E114" s="24">
        <f t="shared" si="37"/>
        <v>675000</v>
      </c>
      <c r="F114" s="24">
        <f t="shared" si="37"/>
        <v>729000</v>
      </c>
    </row>
    <row r="115" spans="1:6" ht="36" x14ac:dyDescent="0.2">
      <c r="A115" s="47" t="s">
        <v>194</v>
      </c>
      <c r="B115" s="50" t="s">
        <v>294</v>
      </c>
      <c r="C115" s="49" t="s">
        <v>233</v>
      </c>
      <c r="D115" s="5"/>
      <c r="E115" s="24">
        <f>E116</f>
        <v>675000</v>
      </c>
      <c r="F115" s="24">
        <f>F116</f>
        <v>729000</v>
      </c>
    </row>
    <row r="116" spans="1:6" ht="24" x14ac:dyDescent="0.2">
      <c r="A116" s="47" t="s">
        <v>207</v>
      </c>
      <c r="B116" s="50" t="s">
        <v>294</v>
      </c>
      <c r="C116" s="49" t="s">
        <v>233</v>
      </c>
      <c r="D116" s="5"/>
      <c r="E116" s="24">
        <f t="shared" ref="E116:F117" si="38">E117</f>
        <v>675000</v>
      </c>
      <c r="F116" s="24">
        <f t="shared" si="38"/>
        <v>729000</v>
      </c>
    </row>
    <row r="117" spans="1:6" ht="24" x14ac:dyDescent="0.2">
      <c r="A117" s="40" t="s">
        <v>61</v>
      </c>
      <c r="B117" s="5" t="s">
        <v>294</v>
      </c>
      <c r="C117" s="4" t="s">
        <v>233</v>
      </c>
      <c r="D117" s="5" t="s">
        <v>53</v>
      </c>
      <c r="E117" s="26">
        <f t="shared" si="38"/>
        <v>675000</v>
      </c>
      <c r="F117" s="26">
        <f t="shared" si="38"/>
        <v>729000</v>
      </c>
    </row>
    <row r="118" spans="1:6" ht="24" x14ac:dyDescent="0.2">
      <c r="A118" s="45" t="s">
        <v>62</v>
      </c>
      <c r="B118" s="5" t="s">
        <v>294</v>
      </c>
      <c r="C118" s="4" t="s">
        <v>233</v>
      </c>
      <c r="D118" s="5" t="s">
        <v>54</v>
      </c>
      <c r="E118" s="27">
        <v>675000</v>
      </c>
      <c r="F118" s="27">
        <v>729000</v>
      </c>
    </row>
    <row r="119" spans="1:6" x14ac:dyDescent="0.2">
      <c r="A119" s="17" t="s">
        <v>102</v>
      </c>
      <c r="B119" s="13" t="s">
        <v>100</v>
      </c>
      <c r="C119" s="8"/>
      <c r="D119" s="52"/>
      <c r="E119" s="30">
        <f t="shared" ref="E119:F120" si="39">E120</f>
        <v>16077000</v>
      </c>
      <c r="F119" s="30">
        <f t="shared" si="39"/>
        <v>16662000</v>
      </c>
    </row>
    <row r="120" spans="1:6" ht="36" x14ac:dyDescent="0.2">
      <c r="A120" s="28" t="s">
        <v>101</v>
      </c>
      <c r="B120" s="50" t="s">
        <v>100</v>
      </c>
      <c r="C120" s="50" t="s">
        <v>148</v>
      </c>
      <c r="D120" s="5"/>
      <c r="E120" s="24">
        <f t="shared" si="39"/>
        <v>16077000</v>
      </c>
      <c r="F120" s="24">
        <f t="shared" si="39"/>
        <v>16662000</v>
      </c>
    </row>
    <row r="121" spans="1:6" ht="24" x14ac:dyDescent="0.2">
      <c r="A121" s="14" t="s">
        <v>150</v>
      </c>
      <c r="B121" s="50" t="s">
        <v>100</v>
      </c>
      <c r="C121" s="50" t="s">
        <v>149</v>
      </c>
      <c r="D121" s="5"/>
      <c r="E121" s="24">
        <f>E122+E125+E128</f>
        <v>16077000</v>
      </c>
      <c r="F121" s="24">
        <f>F122+F125+F128</f>
        <v>16662000</v>
      </c>
    </row>
    <row r="122" spans="1:6" x14ac:dyDescent="0.2">
      <c r="A122" s="14" t="s">
        <v>103</v>
      </c>
      <c r="B122" s="50" t="s">
        <v>100</v>
      </c>
      <c r="C122" s="50" t="s">
        <v>151</v>
      </c>
      <c r="D122" s="5"/>
      <c r="E122" s="24">
        <f t="shared" ref="E122:F123" si="40">E123</f>
        <v>14967000</v>
      </c>
      <c r="F122" s="24">
        <f t="shared" si="40"/>
        <v>15547000</v>
      </c>
    </row>
    <row r="123" spans="1:6" ht="24" x14ac:dyDescent="0.2">
      <c r="A123" s="40" t="s">
        <v>61</v>
      </c>
      <c r="B123" s="5" t="s">
        <v>100</v>
      </c>
      <c r="C123" s="5" t="s">
        <v>151</v>
      </c>
      <c r="D123" s="5" t="s">
        <v>53</v>
      </c>
      <c r="E123" s="26">
        <f t="shared" si="40"/>
        <v>14967000</v>
      </c>
      <c r="F123" s="26">
        <f t="shared" si="40"/>
        <v>15547000</v>
      </c>
    </row>
    <row r="124" spans="1:6" ht="24" x14ac:dyDescent="0.2">
      <c r="A124" s="45" t="s">
        <v>62</v>
      </c>
      <c r="B124" s="5" t="s">
        <v>100</v>
      </c>
      <c r="C124" s="5" t="s">
        <v>151</v>
      </c>
      <c r="D124" s="5" t="s">
        <v>54</v>
      </c>
      <c r="E124" s="27">
        <v>14967000</v>
      </c>
      <c r="F124" s="27">
        <v>15547000</v>
      </c>
    </row>
    <row r="125" spans="1:6" x14ac:dyDescent="0.2">
      <c r="A125" s="14" t="s">
        <v>152</v>
      </c>
      <c r="B125" s="50" t="s">
        <v>100</v>
      </c>
      <c r="C125" s="50" t="s">
        <v>153</v>
      </c>
      <c r="D125" s="5"/>
      <c r="E125" s="24">
        <f t="shared" ref="E125:F126" si="41">E126</f>
        <v>1000000</v>
      </c>
      <c r="F125" s="24">
        <f t="shared" si="41"/>
        <v>1000000</v>
      </c>
    </row>
    <row r="126" spans="1:6" ht="24" x14ac:dyDescent="0.2">
      <c r="A126" s="40" t="s">
        <v>61</v>
      </c>
      <c r="B126" s="5" t="s">
        <v>100</v>
      </c>
      <c r="C126" s="5" t="s">
        <v>153</v>
      </c>
      <c r="D126" s="5" t="s">
        <v>53</v>
      </c>
      <c r="E126" s="26">
        <f t="shared" si="41"/>
        <v>1000000</v>
      </c>
      <c r="F126" s="26">
        <f t="shared" si="41"/>
        <v>1000000</v>
      </c>
    </row>
    <row r="127" spans="1:6" ht="24" x14ac:dyDescent="0.2">
      <c r="A127" s="40" t="s">
        <v>62</v>
      </c>
      <c r="B127" s="5" t="s">
        <v>100</v>
      </c>
      <c r="C127" s="5" t="s">
        <v>153</v>
      </c>
      <c r="D127" s="5" t="s">
        <v>54</v>
      </c>
      <c r="E127" s="27">
        <v>1000000</v>
      </c>
      <c r="F127" s="27">
        <v>1000000</v>
      </c>
    </row>
    <row r="128" spans="1:6" x14ac:dyDescent="0.2">
      <c r="A128" s="14" t="s">
        <v>104</v>
      </c>
      <c r="B128" s="50" t="s">
        <v>100</v>
      </c>
      <c r="C128" s="50" t="s">
        <v>154</v>
      </c>
      <c r="D128" s="5"/>
      <c r="E128" s="24">
        <f t="shared" ref="E128:F129" si="42">E129</f>
        <v>110000</v>
      </c>
      <c r="F128" s="24">
        <f t="shared" si="42"/>
        <v>115000</v>
      </c>
    </row>
    <row r="129" spans="1:6" ht="24" x14ac:dyDescent="0.2">
      <c r="A129" s="40" t="s">
        <v>61</v>
      </c>
      <c r="B129" s="5" t="s">
        <v>100</v>
      </c>
      <c r="C129" s="5" t="s">
        <v>154</v>
      </c>
      <c r="D129" s="5" t="s">
        <v>53</v>
      </c>
      <c r="E129" s="26">
        <f t="shared" si="42"/>
        <v>110000</v>
      </c>
      <c r="F129" s="26">
        <f t="shared" si="42"/>
        <v>115000</v>
      </c>
    </row>
    <row r="130" spans="1:6" ht="24" x14ac:dyDescent="0.2">
      <c r="A130" s="40" t="s">
        <v>62</v>
      </c>
      <c r="B130" s="5" t="s">
        <v>100</v>
      </c>
      <c r="C130" s="5" t="s">
        <v>154</v>
      </c>
      <c r="D130" s="5" t="s">
        <v>54</v>
      </c>
      <c r="E130" s="27">
        <v>110000</v>
      </c>
      <c r="F130" s="27">
        <v>115000</v>
      </c>
    </row>
    <row r="131" spans="1:6" x14ac:dyDescent="0.2">
      <c r="A131" s="17" t="s">
        <v>98</v>
      </c>
      <c r="B131" s="13" t="s">
        <v>97</v>
      </c>
      <c r="C131" s="8"/>
      <c r="D131" s="52"/>
      <c r="E131" s="30">
        <f t="shared" ref="E131:F132" si="43">E132</f>
        <v>250000</v>
      </c>
      <c r="F131" s="30">
        <f t="shared" si="43"/>
        <v>200000</v>
      </c>
    </row>
    <row r="132" spans="1:6" ht="36" x14ac:dyDescent="0.2">
      <c r="A132" s="28" t="s">
        <v>70</v>
      </c>
      <c r="B132" s="50" t="s">
        <v>97</v>
      </c>
      <c r="C132" s="50" t="s">
        <v>135</v>
      </c>
      <c r="D132" s="18"/>
      <c r="E132" s="24">
        <f t="shared" si="43"/>
        <v>250000</v>
      </c>
      <c r="F132" s="24">
        <f t="shared" si="43"/>
        <v>200000</v>
      </c>
    </row>
    <row r="133" spans="1:6" ht="36" x14ac:dyDescent="0.2">
      <c r="A133" s="47" t="s">
        <v>194</v>
      </c>
      <c r="B133" s="50" t="s">
        <v>97</v>
      </c>
      <c r="C133" s="50" t="s">
        <v>134</v>
      </c>
      <c r="D133" s="18"/>
      <c r="E133" s="24">
        <f>E134</f>
        <v>250000</v>
      </c>
      <c r="F133" s="24">
        <f>F134</f>
        <v>200000</v>
      </c>
    </row>
    <row r="134" spans="1:6" ht="24" x14ac:dyDescent="0.2">
      <c r="A134" s="48" t="s">
        <v>279</v>
      </c>
      <c r="B134" s="50" t="s">
        <v>97</v>
      </c>
      <c r="C134" s="49" t="s">
        <v>280</v>
      </c>
      <c r="D134" s="49"/>
      <c r="E134" s="24">
        <f t="shared" ref="E134:F135" si="44">E135</f>
        <v>250000</v>
      </c>
      <c r="F134" s="24">
        <f t="shared" si="44"/>
        <v>200000</v>
      </c>
    </row>
    <row r="135" spans="1:6" ht="24" x14ac:dyDescent="0.2">
      <c r="A135" s="40" t="s">
        <v>61</v>
      </c>
      <c r="B135" s="5" t="s">
        <v>97</v>
      </c>
      <c r="C135" s="4" t="s">
        <v>280</v>
      </c>
      <c r="D135" s="4" t="s">
        <v>53</v>
      </c>
      <c r="E135" s="26">
        <f t="shared" si="44"/>
        <v>250000</v>
      </c>
      <c r="F135" s="26">
        <f t="shared" si="44"/>
        <v>200000</v>
      </c>
    </row>
    <row r="136" spans="1:6" ht="24" x14ac:dyDescent="0.2">
      <c r="A136" s="40" t="s">
        <v>62</v>
      </c>
      <c r="B136" s="5" t="s">
        <v>97</v>
      </c>
      <c r="C136" s="4" t="s">
        <v>280</v>
      </c>
      <c r="D136" s="4" t="s">
        <v>54</v>
      </c>
      <c r="E136" s="27">
        <v>250000</v>
      </c>
      <c r="F136" s="27">
        <v>200000</v>
      </c>
    </row>
    <row r="137" spans="1:6" x14ac:dyDescent="0.2">
      <c r="A137" s="16" t="s">
        <v>23</v>
      </c>
      <c r="B137" s="3" t="s">
        <v>24</v>
      </c>
      <c r="C137" s="9"/>
      <c r="D137" s="53"/>
      <c r="E137" s="23">
        <f>E138+E158+E147</f>
        <v>32106876.100000001</v>
      </c>
      <c r="F137" s="23">
        <f>F138+F158+F147</f>
        <v>30697801.629999999</v>
      </c>
    </row>
    <row r="138" spans="1:6" x14ac:dyDescent="0.2">
      <c r="A138" s="17" t="s">
        <v>25</v>
      </c>
      <c r="B138" s="13" t="s">
        <v>26</v>
      </c>
      <c r="C138" s="8"/>
      <c r="D138" s="52"/>
      <c r="E138" s="30">
        <f>E139</f>
        <v>429000</v>
      </c>
      <c r="F138" s="30">
        <f>F139</f>
        <v>429000</v>
      </c>
    </row>
    <row r="139" spans="1:6" ht="36" x14ac:dyDescent="0.2">
      <c r="A139" s="28" t="s">
        <v>70</v>
      </c>
      <c r="B139" s="50" t="s">
        <v>26</v>
      </c>
      <c r="C139" s="50" t="s">
        <v>135</v>
      </c>
      <c r="D139" s="18"/>
      <c r="E139" s="24">
        <f t="shared" ref="E139:F139" si="45">E140</f>
        <v>429000</v>
      </c>
      <c r="F139" s="24">
        <f t="shared" si="45"/>
        <v>429000</v>
      </c>
    </row>
    <row r="140" spans="1:6" ht="36" x14ac:dyDescent="0.2">
      <c r="A140" s="47" t="s">
        <v>169</v>
      </c>
      <c r="B140" s="50" t="s">
        <v>26</v>
      </c>
      <c r="C140" s="50" t="s">
        <v>134</v>
      </c>
      <c r="D140" s="18"/>
      <c r="E140" s="24">
        <f>E144+E141</f>
        <v>429000</v>
      </c>
      <c r="F140" s="24">
        <f>F144+F141</f>
        <v>429000</v>
      </c>
    </row>
    <row r="141" spans="1:6" ht="24" x14ac:dyDescent="0.2">
      <c r="A141" s="47" t="s">
        <v>207</v>
      </c>
      <c r="B141" s="50" t="s">
        <v>26</v>
      </c>
      <c r="C141" s="50" t="s">
        <v>233</v>
      </c>
      <c r="D141" s="18"/>
      <c r="E141" s="24">
        <f t="shared" ref="E141:F142" si="46">E142</f>
        <v>151000</v>
      </c>
      <c r="F141" s="24">
        <f t="shared" si="46"/>
        <v>151000</v>
      </c>
    </row>
    <row r="142" spans="1:6" ht="24" x14ac:dyDescent="0.2">
      <c r="A142" s="40" t="s">
        <v>61</v>
      </c>
      <c r="B142" s="5" t="s">
        <v>26</v>
      </c>
      <c r="C142" s="5" t="s">
        <v>233</v>
      </c>
      <c r="D142" s="18">
        <v>200</v>
      </c>
      <c r="E142" s="26">
        <f t="shared" si="46"/>
        <v>151000</v>
      </c>
      <c r="F142" s="26">
        <f t="shared" si="46"/>
        <v>151000</v>
      </c>
    </row>
    <row r="143" spans="1:6" ht="24" x14ac:dyDescent="0.2">
      <c r="A143" s="40" t="s">
        <v>62</v>
      </c>
      <c r="B143" s="5" t="s">
        <v>26</v>
      </c>
      <c r="C143" s="5" t="s">
        <v>233</v>
      </c>
      <c r="D143" s="18">
        <v>240</v>
      </c>
      <c r="E143" s="27">
        <v>151000</v>
      </c>
      <c r="F143" s="27">
        <v>151000</v>
      </c>
    </row>
    <row r="144" spans="1:6" ht="60" x14ac:dyDescent="0.2">
      <c r="A144" s="47" t="s">
        <v>213</v>
      </c>
      <c r="B144" s="50" t="s">
        <v>26</v>
      </c>
      <c r="C144" s="50" t="s">
        <v>232</v>
      </c>
      <c r="D144" s="18"/>
      <c r="E144" s="24">
        <f t="shared" ref="E144:F145" si="47">E145</f>
        <v>278000</v>
      </c>
      <c r="F144" s="24">
        <f t="shared" si="47"/>
        <v>278000</v>
      </c>
    </row>
    <row r="145" spans="1:6" ht="24" x14ac:dyDescent="0.2">
      <c r="A145" s="40" t="s">
        <v>61</v>
      </c>
      <c r="B145" s="5" t="s">
        <v>26</v>
      </c>
      <c r="C145" s="5" t="s">
        <v>232</v>
      </c>
      <c r="D145" s="18">
        <v>200</v>
      </c>
      <c r="E145" s="26">
        <f t="shared" si="47"/>
        <v>278000</v>
      </c>
      <c r="F145" s="26">
        <f t="shared" si="47"/>
        <v>278000</v>
      </c>
    </row>
    <row r="146" spans="1:6" ht="24" x14ac:dyDescent="0.2">
      <c r="A146" s="40" t="s">
        <v>62</v>
      </c>
      <c r="B146" s="5" t="s">
        <v>26</v>
      </c>
      <c r="C146" s="5" t="s">
        <v>232</v>
      </c>
      <c r="D146" s="18">
        <v>240</v>
      </c>
      <c r="E146" s="27">
        <v>278000</v>
      </c>
      <c r="F146" s="27">
        <v>278000</v>
      </c>
    </row>
    <row r="147" spans="1:6" x14ac:dyDescent="0.2">
      <c r="A147" s="34" t="s">
        <v>94</v>
      </c>
      <c r="B147" s="13" t="s">
        <v>27</v>
      </c>
      <c r="C147" s="8"/>
      <c r="D147" s="52"/>
      <c r="E147" s="30">
        <f>E148+E153</f>
        <v>300000</v>
      </c>
      <c r="F147" s="30">
        <f>F148+F153</f>
        <v>310000</v>
      </c>
    </row>
    <row r="148" spans="1:6" ht="60" x14ac:dyDescent="0.2">
      <c r="A148" s="28" t="s">
        <v>156</v>
      </c>
      <c r="B148" s="50" t="s">
        <v>27</v>
      </c>
      <c r="C148" s="50" t="s">
        <v>157</v>
      </c>
      <c r="D148" s="18"/>
      <c r="E148" s="24">
        <f t="shared" ref="E148:F148" si="48">E149</f>
        <v>100000</v>
      </c>
      <c r="F148" s="24">
        <f t="shared" si="48"/>
        <v>100000</v>
      </c>
    </row>
    <row r="149" spans="1:6" ht="24" x14ac:dyDescent="0.2">
      <c r="A149" s="48" t="s">
        <v>158</v>
      </c>
      <c r="B149" s="50" t="s">
        <v>27</v>
      </c>
      <c r="C149" s="50" t="s">
        <v>159</v>
      </c>
      <c r="D149" s="18"/>
      <c r="E149" s="24">
        <f>+E150</f>
        <v>100000</v>
      </c>
      <c r="F149" s="24">
        <f>+F150</f>
        <v>100000</v>
      </c>
    </row>
    <row r="150" spans="1:6" ht="24" x14ac:dyDescent="0.2">
      <c r="A150" s="47" t="s">
        <v>328</v>
      </c>
      <c r="B150" s="50" t="s">
        <v>27</v>
      </c>
      <c r="C150" s="50" t="s">
        <v>239</v>
      </c>
      <c r="D150" s="37"/>
      <c r="E150" s="24">
        <f t="shared" ref="E150:F151" si="49">E151</f>
        <v>100000</v>
      </c>
      <c r="F150" s="24">
        <f t="shared" si="49"/>
        <v>100000</v>
      </c>
    </row>
    <row r="151" spans="1:6" ht="24" x14ac:dyDescent="0.2">
      <c r="A151" s="6" t="s">
        <v>61</v>
      </c>
      <c r="B151" s="5" t="s">
        <v>27</v>
      </c>
      <c r="C151" s="5" t="s">
        <v>329</v>
      </c>
      <c r="D151" s="18">
        <v>200</v>
      </c>
      <c r="E151" s="26">
        <f t="shared" si="49"/>
        <v>100000</v>
      </c>
      <c r="F151" s="26">
        <f t="shared" si="49"/>
        <v>100000</v>
      </c>
    </row>
    <row r="152" spans="1:6" ht="24" x14ac:dyDescent="0.2">
      <c r="A152" s="6" t="s">
        <v>62</v>
      </c>
      <c r="B152" s="5" t="s">
        <v>27</v>
      </c>
      <c r="C152" s="5" t="s">
        <v>329</v>
      </c>
      <c r="D152" s="18">
        <v>240</v>
      </c>
      <c r="E152" s="27">
        <v>100000</v>
      </c>
      <c r="F152" s="27">
        <v>100000</v>
      </c>
    </row>
    <row r="153" spans="1:6" ht="36" x14ac:dyDescent="0.2">
      <c r="A153" s="28" t="s">
        <v>70</v>
      </c>
      <c r="B153" s="50" t="s">
        <v>27</v>
      </c>
      <c r="C153" s="50" t="s">
        <v>135</v>
      </c>
      <c r="D153" s="18"/>
      <c r="E153" s="24">
        <f t="shared" ref="E153:F155" si="50">E154</f>
        <v>200000</v>
      </c>
      <c r="F153" s="24">
        <f t="shared" si="50"/>
        <v>210000</v>
      </c>
    </row>
    <row r="154" spans="1:6" ht="36" x14ac:dyDescent="0.2">
      <c r="A154" s="47" t="s">
        <v>169</v>
      </c>
      <c r="B154" s="50" t="s">
        <v>27</v>
      </c>
      <c r="C154" s="50" t="s">
        <v>134</v>
      </c>
      <c r="D154" s="18"/>
      <c r="E154" s="24">
        <f t="shared" si="50"/>
        <v>200000</v>
      </c>
      <c r="F154" s="24">
        <f t="shared" si="50"/>
        <v>210000</v>
      </c>
    </row>
    <row r="155" spans="1:6" ht="24" x14ac:dyDescent="0.2">
      <c r="A155" s="47" t="s">
        <v>207</v>
      </c>
      <c r="B155" s="50" t="s">
        <v>27</v>
      </c>
      <c r="C155" s="50" t="s">
        <v>233</v>
      </c>
      <c r="D155" s="37"/>
      <c r="E155" s="24">
        <f t="shared" si="50"/>
        <v>200000</v>
      </c>
      <c r="F155" s="24">
        <f t="shared" si="50"/>
        <v>210000</v>
      </c>
    </row>
    <row r="156" spans="1:6" ht="24" x14ac:dyDescent="0.2">
      <c r="A156" s="40" t="s">
        <v>61</v>
      </c>
      <c r="B156" s="5" t="s">
        <v>27</v>
      </c>
      <c r="C156" s="5" t="s">
        <v>233</v>
      </c>
      <c r="D156" s="18">
        <v>200</v>
      </c>
      <c r="E156" s="26">
        <f t="shared" ref="E156:F156" si="51">E157</f>
        <v>200000</v>
      </c>
      <c r="F156" s="26">
        <f t="shared" si="51"/>
        <v>210000</v>
      </c>
    </row>
    <row r="157" spans="1:6" ht="24" x14ac:dyDescent="0.2">
      <c r="A157" s="40" t="s">
        <v>62</v>
      </c>
      <c r="B157" s="5" t="s">
        <v>27</v>
      </c>
      <c r="C157" s="5" t="s">
        <v>233</v>
      </c>
      <c r="D157" s="18">
        <v>240</v>
      </c>
      <c r="E157" s="27">
        <v>200000</v>
      </c>
      <c r="F157" s="27">
        <v>210000</v>
      </c>
    </row>
    <row r="158" spans="1:6" x14ac:dyDescent="0.2">
      <c r="A158" s="34" t="s">
        <v>28</v>
      </c>
      <c r="B158" s="13" t="s">
        <v>29</v>
      </c>
      <c r="C158" s="8"/>
      <c r="D158" s="52"/>
      <c r="E158" s="30">
        <f>E159+E179</f>
        <v>31377876.100000001</v>
      </c>
      <c r="F158" s="30">
        <f>F159+F179</f>
        <v>29958801.629999999</v>
      </c>
    </row>
    <row r="159" spans="1:6" ht="36" x14ac:dyDescent="0.2">
      <c r="A159" s="28" t="s">
        <v>67</v>
      </c>
      <c r="B159" s="50" t="s">
        <v>29</v>
      </c>
      <c r="C159" s="50" t="s">
        <v>146</v>
      </c>
      <c r="D159" s="18"/>
      <c r="E159" s="24">
        <f t="shared" ref="E159:F159" si="52">E160</f>
        <v>28443000</v>
      </c>
      <c r="F159" s="24">
        <f t="shared" si="52"/>
        <v>27133000</v>
      </c>
    </row>
    <row r="160" spans="1:6" ht="24" x14ac:dyDescent="0.2">
      <c r="A160" s="99" t="s">
        <v>195</v>
      </c>
      <c r="B160" s="50" t="s">
        <v>29</v>
      </c>
      <c r="C160" s="50" t="s">
        <v>164</v>
      </c>
      <c r="D160" s="18"/>
      <c r="E160" s="24">
        <f>E161+E164+E167+E170+E176+E173</f>
        <v>28443000</v>
      </c>
      <c r="F160" s="24">
        <f>F161+F164+F167+F170+F176+F173</f>
        <v>27133000</v>
      </c>
    </row>
    <row r="161" spans="1:6" x14ac:dyDescent="0.2">
      <c r="A161" s="47" t="s">
        <v>68</v>
      </c>
      <c r="B161" s="50" t="s">
        <v>29</v>
      </c>
      <c r="C161" s="50" t="s">
        <v>165</v>
      </c>
      <c r="D161" s="37"/>
      <c r="E161" s="24">
        <f>E162</f>
        <v>7200000</v>
      </c>
      <c r="F161" s="24">
        <f>F162</f>
        <v>6520000</v>
      </c>
    </row>
    <row r="162" spans="1:6" ht="24" x14ac:dyDescent="0.2">
      <c r="A162" s="40" t="s">
        <v>61</v>
      </c>
      <c r="B162" s="5" t="s">
        <v>29</v>
      </c>
      <c r="C162" s="5" t="s">
        <v>165</v>
      </c>
      <c r="D162" s="18">
        <v>200</v>
      </c>
      <c r="E162" s="26">
        <f t="shared" ref="E162:F162" si="53">E163</f>
        <v>7200000</v>
      </c>
      <c r="F162" s="26">
        <f t="shared" si="53"/>
        <v>6520000</v>
      </c>
    </row>
    <row r="163" spans="1:6" ht="24" x14ac:dyDescent="0.2">
      <c r="A163" s="40" t="s">
        <v>62</v>
      </c>
      <c r="B163" s="5" t="s">
        <v>29</v>
      </c>
      <c r="C163" s="5" t="s">
        <v>165</v>
      </c>
      <c r="D163" s="18">
        <v>240</v>
      </c>
      <c r="E163" s="27">
        <v>7200000</v>
      </c>
      <c r="F163" s="27">
        <v>6520000</v>
      </c>
    </row>
    <row r="164" spans="1:6" x14ac:dyDescent="0.2">
      <c r="A164" s="14" t="s">
        <v>105</v>
      </c>
      <c r="B164" s="50" t="s">
        <v>29</v>
      </c>
      <c r="C164" s="50" t="s">
        <v>166</v>
      </c>
      <c r="D164" s="18"/>
      <c r="E164" s="24">
        <f t="shared" ref="E164:F165" si="54">E165</f>
        <v>12500000</v>
      </c>
      <c r="F164" s="24">
        <f t="shared" si="54"/>
        <v>12700000</v>
      </c>
    </row>
    <row r="165" spans="1:6" ht="24" x14ac:dyDescent="0.2">
      <c r="A165" s="40" t="s">
        <v>61</v>
      </c>
      <c r="B165" s="5" t="s">
        <v>29</v>
      </c>
      <c r="C165" s="5" t="s">
        <v>166</v>
      </c>
      <c r="D165" s="18">
        <v>200</v>
      </c>
      <c r="E165" s="26">
        <f t="shared" si="54"/>
        <v>12500000</v>
      </c>
      <c r="F165" s="26">
        <f t="shared" si="54"/>
        <v>12700000</v>
      </c>
    </row>
    <row r="166" spans="1:6" ht="24" x14ac:dyDescent="0.2">
      <c r="A166" s="45" t="s">
        <v>62</v>
      </c>
      <c r="B166" s="5" t="s">
        <v>29</v>
      </c>
      <c r="C166" s="5" t="s">
        <v>166</v>
      </c>
      <c r="D166" s="18">
        <v>240</v>
      </c>
      <c r="E166" s="27">
        <v>12500000</v>
      </c>
      <c r="F166" s="27">
        <v>12700000</v>
      </c>
    </row>
    <row r="167" spans="1:6" ht="24" x14ac:dyDescent="0.2">
      <c r="A167" s="14" t="s">
        <v>107</v>
      </c>
      <c r="B167" s="50" t="s">
        <v>29</v>
      </c>
      <c r="C167" s="50" t="s">
        <v>192</v>
      </c>
      <c r="D167" s="37"/>
      <c r="E167" s="24">
        <f t="shared" ref="E167:F168" si="55">E168</f>
        <v>1400000</v>
      </c>
      <c r="F167" s="24">
        <f t="shared" si="55"/>
        <v>1450000</v>
      </c>
    </row>
    <row r="168" spans="1:6" ht="24" x14ac:dyDescent="0.2">
      <c r="A168" s="40" t="s">
        <v>61</v>
      </c>
      <c r="B168" s="5" t="s">
        <v>29</v>
      </c>
      <c r="C168" s="5" t="s">
        <v>192</v>
      </c>
      <c r="D168" s="18">
        <v>200</v>
      </c>
      <c r="E168" s="26">
        <f t="shared" si="55"/>
        <v>1400000</v>
      </c>
      <c r="F168" s="26">
        <f t="shared" si="55"/>
        <v>1450000</v>
      </c>
    </row>
    <row r="169" spans="1:6" ht="24" x14ac:dyDescent="0.2">
      <c r="A169" s="40" t="s">
        <v>62</v>
      </c>
      <c r="B169" s="5" t="s">
        <v>29</v>
      </c>
      <c r="C169" s="5" t="s">
        <v>192</v>
      </c>
      <c r="D169" s="18">
        <v>240</v>
      </c>
      <c r="E169" s="27">
        <v>1400000</v>
      </c>
      <c r="F169" s="27">
        <v>1450000</v>
      </c>
    </row>
    <row r="170" spans="1:6" x14ac:dyDescent="0.2">
      <c r="A170" s="14" t="s">
        <v>69</v>
      </c>
      <c r="B170" s="50" t="s">
        <v>29</v>
      </c>
      <c r="C170" s="50" t="s">
        <v>167</v>
      </c>
      <c r="D170" s="18"/>
      <c r="E170" s="24">
        <f t="shared" ref="E170:F171" si="56">E171</f>
        <v>1163000</v>
      </c>
      <c r="F170" s="24">
        <f t="shared" si="56"/>
        <v>1163000</v>
      </c>
    </row>
    <row r="171" spans="1:6" ht="24" x14ac:dyDescent="0.2">
      <c r="A171" s="40" t="s">
        <v>61</v>
      </c>
      <c r="B171" s="5" t="s">
        <v>29</v>
      </c>
      <c r="C171" s="5" t="s">
        <v>167</v>
      </c>
      <c r="D171" s="18">
        <v>200</v>
      </c>
      <c r="E171" s="26">
        <f t="shared" si="56"/>
        <v>1163000</v>
      </c>
      <c r="F171" s="26">
        <f t="shared" si="56"/>
        <v>1163000</v>
      </c>
    </row>
    <row r="172" spans="1:6" ht="24" x14ac:dyDescent="0.2">
      <c r="A172" s="40" t="s">
        <v>62</v>
      </c>
      <c r="B172" s="5" t="s">
        <v>29</v>
      </c>
      <c r="C172" s="5" t="s">
        <v>167</v>
      </c>
      <c r="D172" s="18">
        <v>240</v>
      </c>
      <c r="E172" s="27">
        <v>1163000</v>
      </c>
      <c r="F172" s="27">
        <v>1163000</v>
      </c>
    </row>
    <row r="173" spans="1:6" x14ac:dyDescent="0.2">
      <c r="A173" s="14" t="s">
        <v>235</v>
      </c>
      <c r="B173" s="50" t="s">
        <v>29</v>
      </c>
      <c r="C173" s="50" t="s">
        <v>234</v>
      </c>
      <c r="D173" s="37"/>
      <c r="E173" s="24">
        <f t="shared" ref="E173:F174" si="57">E174</f>
        <v>3000000</v>
      </c>
      <c r="F173" s="24">
        <f t="shared" si="57"/>
        <v>2100000</v>
      </c>
    </row>
    <row r="174" spans="1:6" ht="24" x14ac:dyDescent="0.2">
      <c r="A174" s="40" t="s">
        <v>61</v>
      </c>
      <c r="B174" s="5" t="s">
        <v>29</v>
      </c>
      <c r="C174" s="5" t="s">
        <v>234</v>
      </c>
      <c r="D174" s="18">
        <v>200</v>
      </c>
      <c r="E174" s="26">
        <f t="shared" si="57"/>
        <v>3000000</v>
      </c>
      <c r="F174" s="26">
        <f t="shared" si="57"/>
        <v>2100000</v>
      </c>
    </row>
    <row r="175" spans="1:6" ht="24" x14ac:dyDescent="0.2">
      <c r="A175" s="40" t="s">
        <v>62</v>
      </c>
      <c r="B175" s="5" t="s">
        <v>29</v>
      </c>
      <c r="C175" s="5" t="s">
        <v>234</v>
      </c>
      <c r="D175" s="18">
        <v>240</v>
      </c>
      <c r="E175" s="27">
        <v>3000000</v>
      </c>
      <c r="F175" s="27">
        <v>2100000</v>
      </c>
    </row>
    <row r="176" spans="1:6" x14ac:dyDescent="0.2">
      <c r="A176" s="14" t="s">
        <v>108</v>
      </c>
      <c r="B176" s="50" t="s">
        <v>29</v>
      </c>
      <c r="C176" s="50" t="s">
        <v>168</v>
      </c>
      <c r="D176" s="18"/>
      <c r="E176" s="24">
        <f t="shared" ref="E176:F177" si="58">E177</f>
        <v>3180000</v>
      </c>
      <c r="F176" s="24">
        <f t="shared" si="58"/>
        <v>3200000</v>
      </c>
    </row>
    <row r="177" spans="1:6" ht="24" x14ac:dyDescent="0.2">
      <c r="A177" s="40" t="s">
        <v>61</v>
      </c>
      <c r="B177" s="5" t="s">
        <v>29</v>
      </c>
      <c r="C177" s="5" t="s">
        <v>168</v>
      </c>
      <c r="D177" s="18">
        <v>200</v>
      </c>
      <c r="E177" s="26">
        <f t="shared" si="58"/>
        <v>3180000</v>
      </c>
      <c r="F177" s="26">
        <f t="shared" si="58"/>
        <v>3200000</v>
      </c>
    </row>
    <row r="178" spans="1:6" ht="24" x14ac:dyDescent="0.2">
      <c r="A178" s="40" t="s">
        <v>62</v>
      </c>
      <c r="B178" s="5" t="s">
        <v>29</v>
      </c>
      <c r="C178" s="5" t="s">
        <v>168</v>
      </c>
      <c r="D178" s="18">
        <v>240</v>
      </c>
      <c r="E178" s="27">
        <v>3180000</v>
      </c>
      <c r="F178" s="27">
        <v>3200000</v>
      </c>
    </row>
    <row r="179" spans="1:6" ht="36" x14ac:dyDescent="0.2">
      <c r="A179" s="28" t="s">
        <v>288</v>
      </c>
      <c r="B179" s="50" t="s">
        <v>29</v>
      </c>
      <c r="C179" s="50" t="s">
        <v>273</v>
      </c>
      <c r="D179" s="37"/>
      <c r="E179" s="24">
        <f>E180+E184</f>
        <v>2934876.1</v>
      </c>
      <c r="F179" s="24">
        <f>F180+F184</f>
        <v>2825801.63</v>
      </c>
    </row>
    <row r="180" spans="1:6" ht="24" x14ac:dyDescent="0.2">
      <c r="A180" s="48" t="s">
        <v>281</v>
      </c>
      <c r="B180" s="50" t="s">
        <v>29</v>
      </c>
      <c r="C180" s="50" t="s">
        <v>274</v>
      </c>
      <c r="D180" s="37"/>
      <c r="E180" s="24">
        <f>E181</f>
        <v>200000</v>
      </c>
      <c r="F180" s="24">
        <f>F181</f>
        <v>200000</v>
      </c>
    </row>
    <row r="181" spans="1:6" x14ac:dyDescent="0.2">
      <c r="A181" s="48" t="s">
        <v>292</v>
      </c>
      <c r="B181" s="50" t="s">
        <v>29</v>
      </c>
      <c r="C181" s="50" t="s">
        <v>293</v>
      </c>
      <c r="D181" s="37"/>
      <c r="E181" s="24">
        <f t="shared" ref="E181:F182" si="59">E182</f>
        <v>200000</v>
      </c>
      <c r="F181" s="24">
        <f t="shared" si="59"/>
        <v>200000</v>
      </c>
    </row>
    <row r="182" spans="1:6" ht="24" x14ac:dyDescent="0.2">
      <c r="A182" s="40" t="s">
        <v>61</v>
      </c>
      <c r="B182" s="5" t="s">
        <v>29</v>
      </c>
      <c r="C182" s="5" t="s">
        <v>293</v>
      </c>
      <c r="D182" s="18">
        <v>200</v>
      </c>
      <c r="E182" s="26">
        <f t="shared" si="59"/>
        <v>200000</v>
      </c>
      <c r="F182" s="26">
        <f t="shared" si="59"/>
        <v>200000</v>
      </c>
    </row>
    <row r="183" spans="1:6" ht="24" x14ac:dyDescent="0.2">
      <c r="A183" s="40" t="s">
        <v>62</v>
      </c>
      <c r="B183" s="5" t="s">
        <v>29</v>
      </c>
      <c r="C183" s="5" t="s">
        <v>293</v>
      </c>
      <c r="D183" s="18">
        <v>240</v>
      </c>
      <c r="E183" s="27">
        <v>200000</v>
      </c>
      <c r="F183" s="27">
        <v>200000</v>
      </c>
    </row>
    <row r="184" spans="1:6" ht="24" x14ac:dyDescent="0.2">
      <c r="A184" s="48" t="s">
        <v>297</v>
      </c>
      <c r="B184" s="51" t="s">
        <v>29</v>
      </c>
      <c r="C184" s="51" t="s">
        <v>298</v>
      </c>
      <c r="D184" s="37"/>
      <c r="E184" s="24">
        <f>E185</f>
        <v>2734876.1</v>
      </c>
      <c r="F184" s="24">
        <f>F185</f>
        <v>2625801.63</v>
      </c>
    </row>
    <row r="185" spans="1:6" ht="24" x14ac:dyDescent="0.2">
      <c r="A185" s="57" t="s">
        <v>299</v>
      </c>
      <c r="B185" s="50" t="s">
        <v>29</v>
      </c>
      <c r="C185" s="50" t="s">
        <v>309</v>
      </c>
      <c r="D185" s="37"/>
      <c r="E185" s="24">
        <f t="shared" ref="E185:F186" si="60">E186</f>
        <v>2734876.1</v>
      </c>
      <c r="F185" s="24">
        <f t="shared" si="60"/>
        <v>2625801.63</v>
      </c>
    </row>
    <row r="186" spans="1:6" ht="24" x14ac:dyDescent="0.2">
      <c r="A186" s="40" t="s">
        <v>61</v>
      </c>
      <c r="B186" s="5" t="s">
        <v>29</v>
      </c>
      <c r="C186" s="5" t="s">
        <v>309</v>
      </c>
      <c r="D186" s="18">
        <v>200</v>
      </c>
      <c r="E186" s="26">
        <f t="shared" si="60"/>
        <v>2734876.1</v>
      </c>
      <c r="F186" s="26">
        <f t="shared" si="60"/>
        <v>2625801.63</v>
      </c>
    </row>
    <row r="187" spans="1:6" ht="24" x14ac:dyDescent="0.2">
      <c r="A187" s="40" t="s">
        <v>62</v>
      </c>
      <c r="B187" s="5" t="s">
        <v>29</v>
      </c>
      <c r="C187" s="5" t="s">
        <v>309</v>
      </c>
      <c r="D187" s="18">
        <v>240</v>
      </c>
      <c r="E187" s="27">
        <v>2734876.1</v>
      </c>
      <c r="F187" s="27">
        <v>2625801.63</v>
      </c>
    </row>
    <row r="188" spans="1:6" x14ac:dyDescent="0.2">
      <c r="A188" s="16" t="s">
        <v>30</v>
      </c>
      <c r="B188" s="3" t="s">
        <v>31</v>
      </c>
      <c r="C188" s="9"/>
      <c r="D188" s="9"/>
      <c r="E188" s="23">
        <f>E189</f>
        <v>139130</v>
      </c>
      <c r="F188" s="23">
        <f>F189</f>
        <v>139130</v>
      </c>
    </row>
    <row r="189" spans="1:6" x14ac:dyDescent="0.2">
      <c r="A189" s="35" t="s">
        <v>32</v>
      </c>
      <c r="B189" s="13" t="s">
        <v>33</v>
      </c>
      <c r="C189" s="8"/>
      <c r="D189" s="8"/>
      <c r="E189" s="30">
        <f t="shared" ref="E189:F190" si="61">E190</f>
        <v>139130</v>
      </c>
      <c r="F189" s="30">
        <f t="shared" si="61"/>
        <v>139130</v>
      </c>
    </row>
    <row r="190" spans="1:6" ht="36" x14ac:dyDescent="0.2">
      <c r="A190" s="28" t="s">
        <v>289</v>
      </c>
      <c r="B190" s="50" t="s">
        <v>33</v>
      </c>
      <c r="C190" s="50" t="s">
        <v>171</v>
      </c>
      <c r="D190" s="50"/>
      <c r="E190" s="24">
        <f t="shared" si="61"/>
        <v>139130</v>
      </c>
      <c r="F190" s="24">
        <f t="shared" si="61"/>
        <v>139130</v>
      </c>
    </row>
    <row r="191" spans="1:6" ht="24" x14ac:dyDescent="0.2">
      <c r="A191" s="47" t="s">
        <v>170</v>
      </c>
      <c r="B191" s="50" t="s">
        <v>33</v>
      </c>
      <c r="C191" s="50" t="s">
        <v>172</v>
      </c>
      <c r="D191" s="50"/>
      <c r="E191" s="24">
        <f>E192</f>
        <v>139130</v>
      </c>
      <c r="F191" s="24">
        <f>F192</f>
        <v>139130</v>
      </c>
    </row>
    <row r="192" spans="1:6" x14ac:dyDescent="0.2">
      <c r="A192" s="47" t="s">
        <v>173</v>
      </c>
      <c r="B192" s="50" t="s">
        <v>33</v>
      </c>
      <c r="C192" s="50" t="s">
        <v>208</v>
      </c>
      <c r="D192" s="50"/>
      <c r="E192" s="24">
        <f>E193</f>
        <v>139130</v>
      </c>
      <c r="F192" s="24">
        <f>F193</f>
        <v>139130</v>
      </c>
    </row>
    <row r="193" spans="1:6" ht="24" x14ac:dyDescent="0.2">
      <c r="A193" s="40" t="s">
        <v>61</v>
      </c>
      <c r="B193" s="5" t="s">
        <v>33</v>
      </c>
      <c r="C193" s="5" t="s">
        <v>208</v>
      </c>
      <c r="D193" s="18">
        <v>200</v>
      </c>
      <c r="E193" s="26">
        <f t="shared" ref="E193:F193" si="62">E194</f>
        <v>139130</v>
      </c>
      <c r="F193" s="26">
        <f t="shared" si="62"/>
        <v>139130</v>
      </c>
    </row>
    <row r="194" spans="1:6" ht="24" x14ac:dyDescent="0.2">
      <c r="A194" s="40" t="s">
        <v>62</v>
      </c>
      <c r="B194" s="5" t="s">
        <v>33</v>
      </c>
      <c r="C194" s="5" t="s">
        <v>208</v>
      </c>
      <c r="D194" s="18">
        <v>240</v>
      </c>
      <c r="E194" s="27">
        <v>139130</v>
      </c>
      <c r="F194" s="27">
        <v>139130</v>
      </c>
    </row>
    <row r="195" spans="1:6" x14ac:dyDescent="0.2">
      <c r="A195" s="1" t="s">
        <v>34</v>
      </c>
      <c r="B195" s="3" t="s">
        <v>35</v>
      </c>
      <c r="C195" s="9"/>
      <c r="D195" s="9"/>
      <c r="E195" s="23">
        <f t="shared" ref="E195:F197" si="63">E196</f>
        <v>19144509</v>
      </c>
      <c r="F195" s="23">
        <f t="shared" si="63"/>
        <v>19952707</v>
      </c>
    </row>
    <row r="196" spans="1:6" x14ac:dyDescent="0.2">
      <c r="A196" s="35" t="s">
        <v>36</v>
      </c>
      <c r="B196" s="13" t="s">
        <v>37</v>
      </c>
      <c r="C196" s="8"/>
      <c r="D196" s="8"/>
      <c r="E196" s="30">
        <f t="shared" si="63"/>
        <v>19144509</v>
      </c>
      <c r="F196" s="30">
        <f t="shared" si="63"/>
        <v>19952707</v>
      </c>
    </row>
    <row r="197" spans="1:6" ht="24" x14ac:dyDescent="0.2">
      <c r="A197" s="28" t="s">
        <v>175</v>
      </c>
      <c r="B197" s="50" t="s">
        <v>37</v>
      </c>
      <c r="C197" s="50" t="s">
        <v>174</v>
      </c>
      <c r="D197" s="5"/>
      <c r="E197" s="24">
        <f t="shared" si="63"/>
        <v>19144509</v>
      </c>
      <c r="F197" s="24">
        <f t="shared" si="63"/>
        <v>19952707</v>
      </c>
    </row>
    <row r="198" spans="1:6" ht="24" x14ac:dyDescent="0.2">
      <c r="A198" s="47" t="s">
        <v>242</v>
      </c>
      <c r="B198" s="50" t="s">
        <v>37</v>
      </c>
      <c r="C198" s="50" t="s">
        <v>240</v>
      </c>
      <c r="D198" s="5"/>
      <c r="E198" s="24">
        <f>E199+E204+E207</f>
        <v>19144509</v>
      </c>
      <c r="F198" s="24">
        <f>F199+F204+F207</f>
        <v>19952707</v>
      </c>
    </row>
    <row r="199" spans="1:6" ht="24" x14ac:dyDescent="0.2">
      <c r="A199" s="47" t="s">
        <v>76</v>
      </c>
      <c r="B199" s="50" t="s">
        <v>37</v>
      </c>
      <c r="C199" s="50" t="s">
        <v>244</v>
      </c>
      <c r="D199" s="50"/>
      <c r="E199" s="24">
        <f>E200+E202</f>
        <v>18299509</v>
      </c>
      <c r="F199" s="24">
        <f>F200+F202</f>
        <v>19287707</v>
      </c>
    </row>
    <row r="200" spans="1:6" ht="48" x14ac:dyDescent="0.2">
      <c r="A200" s="6" t="s">
        <v>77</v>
      </c>
      <c r="B200" s="5" t="s">
        <v>37</v>
      </c>
      <c r="C200" s="5" t="s">
        <v>244</v>
      </c>
      <c r="D200" s="5" t="s">
        <v>50</v>
      </c>
      <c r="E200" s="26">
        <f t="shared" ref="E200:F200" si="64">E201</f>
        <v>15494509</v>
      </c>
      <c r="F200" s="26">
        <f t="shared" si="64"/>
        <v>16377707</v>
      </c>
    </row>
    <row r="201" spans="1:6" x14ac:dyDescent="0.2">
      <c r="A201" s="6" t="s">
        <v>78</v>
      </c>
      <c r="B201" s="5" t="s">
        <v>37</v>
      </c>
      <c r="C201" s="5" t="s">
        <v>244</v>
      </c>
      <c r="D201" s="5" t="s">
        <v>79</v>
      </c>
      <c r="E201" s="27">
        <v>15494509</v>
      </c>
      <c r="F201" s="27">
        <v>16377707</v>
      </c>
    </row>
    <row r="202" spans="1:6" ht="24" x14ac:dyDescent="0.2">
      <c r="A202" s="40" t="s">
        <v>61</v>
      </c>
      <c r="B202" s="5" t="s">
        <v>37</v>
      </c>
      <c r="C202" s="5" t="s">
        <v>244</v>
      </c>
      <c r="D202" s="5" t="s">
        <v>53</v>
      </c>
      <c r="E202" s="26">
        <f t="shared" ref="E202:F202" si="65">E203</f>
        <v>2805000</v>
      </c>
      <c r="F202" s="26">
        <f t="shared" si="65"/>
        <v>2910000</v>
      </c>
    </row>
    <row r="203" spans="1:6" ht="24" x14ac:dyDescent="0.2">
      <c r="A203" s="40" t="s">
        <v>62</v>
      </c>
      <c r="B203" s="5" t="s">
        <v>37</v>
      </c>
      <c r="C203" s="5" t="s">
        <v>244</v>
      </c>
      <c r="D203" s="5" t="s">
        <v>54</v>
      </c>
      <c r="E203" s="27">
        <v>2805000</v>
      </c>
      <c r="F203" s="27">
        <v>2910000</v>
      </c>
    </row>
    <row r="204" spans="1:6" x14ac:dyDescent="0.2">
      <c r="A204" s="47" t="s">
        <v>84</v>
      </c>
      <c r="B204" s="50" t="s">
        <v>37</v>
      </c>
      <c r="C204" s="50" t="s">
        <v>241</v>
      </c>
      <c r="D204" s="5"/>
      <c r="E204" s="24">
        <f t="shared" ref="E204:F205" si="66">E205</f>
        <v>300000</v>
      </c>
      <c r="F204" s="24">
        <f t="shared" si="66"/>
        <v>150000</v>
      </c>
    </row>
    <row r="205" spans="1:6" ht="24" x14ac:dyDescent="0.2">
      <c r="A205" s="40" t="s">
        <v>61</v>
      </c>
      <c r="B205" s="5" t="s">
        <v>37</v>
      </c>
      <c r="C205" s="5" t="s">
        <v>241</v>
      </c>
      <c r="D205" s="5" t="s">
        <v>53</v>
      </c>
      <c r="E205" s="26">
        <f t="shared" si="66"/>
        <v>300000</v>
      </c>
      <c r="F205" s="26">
        <f t="shared" si="66"/>
        <v>150000</v>
      </c>
    </row>
    <row r="206" spans="1:6" ht="24" x14ac:dyDescent="0.2">
      <c r="A206" s="40" t="s">
        <v>62</v>
      </c>
      <c r="B206" s="5" t="s">
        <v>37</v>
      </c>
      <c r="C206" s="5" t="s">
        <v>241</v>
      </c>
      <c r="D206" s="5" t="s">
        <v>54</v>
      </c>
      <c r="E206" s="27">
        <v>300000</v>
      </c>
      <c r="F206" s="27">
        <v>150000</v>
      </c>
    </row>
    <row r="207" spans="1:6" ht="24" x14ac:dyDescent="0.2">
      <c r="A207" s="47" t="s">
        <v>85</v>
      </c>
      <c r="B207" s="50" t="s">
        <v>37</v>
      </c>
      <c r="C207" s="50" t="s">
        <v>243</v>
      </c>
      <c r="D207" s="5"/>
      <c r="E207" s="24">
        <f>E208</f>
        <v>545000</v>
      </c>
      <c r="F207" s="24">
        <f>F208</f>
        <v>515000</v>
      </c>
    </row>
    <row r="208" spans="1:6" ht="24" x14ac:dyDescent="0.2">
      <c r="A208" s="40" t="s">
        <v>61</v>
      </c>
      <c r="B208" s="5" t="s">
        <v>37</v>
      </c>
      <c r="C208" s="5" t="s">
        <v>243</v>
      </c>
      <c r="D208" s="5" t="s">
        <v>53</v>
      </c>
      <c r="E208" s="26">
        <f t="shared" ref="E208:F208" si="67">E209</f>
        <v>545000</v>
      </c>
      <c r="F208" s="26">
        <f t="shared" si="67"/>
        <v>515000</v>
      </c>
    </row>
    <row r="209" spans="1:6" ht="24" x14ac:dyDescent="0.2">
      <c r="A209" s="40" t="s">
        <v>62</v>
      </c>
      <c r="B209" s="5" t="s">
        <v>37</v>
      </c>
      <c r="C209" s="5" t="s">
        <v>243</v>
      </c>
      <c r="D209" s="5" t="s">
        <v>54</v>
      </c>
      <c r="E209" s="27">
        <v>545000</v>
      </c>
      <c r="F209" s="27">
        <v>515000</v>
      </c>
    </row>
    <row r="210" spans="1:6" x14ac:dyDescent="0.2">
      <c r="A210" s="1" t="s">
        <v>38</v>
      </c>
      <c r="B210" s="3" t="s">
        <v>39</v>
      </c>
      <c r="C210" s="9"/>
      <c r="D210" s="9"/>
      <c r="E210" s="23">
        <f>E211</f>
        <v>1092412.1600000001</v>
      </c>
      <c r="F210" s="23">
        <f>F211</f>
        <v>1096412.1600000001</v>
      </c>
    </row>
    <row r="211" spans="1:6" x14ac:dyDescent="0.2">
      <c r="A211" s="35" t="s">
        <v>271</v>
      </c>
      <c r="B211" s="13" t="s">
        <v>272</v>
      </c>
      <c r="C211" s="13"/>
      <c r="D211" s="8"/>
      <c r="E211" s="30">
        <f>E212+E230</f>
        <v>1092412.1600000001</v>
      </c>
      <c r="F211" s="30">
        <f>F212+F230</f>
        <v>1096412.1600000001</v>
      </c>
    </row>
    <row r="212" spans="1:6" ht="24" x14ac:dyDescent="0.2">
      <c r="A212" s="28" t="s">
        <v>71</v>
      </c>
      <c r="B212" s="50" t="s">
        <v>272</v>
      </c>
      <c r="C212" s="50" t="s">
        <v>177</v>
      </c>
      <c r="D212" s="5"/>
      <c r="E212" s="24">
        <f>E213+E225</f>
        <v>264800</v>
      </c>
      <c r="F212" s="24">
        <f>F213+F225</f>
        <v>268800</v>
      </c>
    </row>
    <row r="213" spans="1:6" ht="36" x14ac:dyDescent="0.2">
      <c r="A213" s="28" t="s">
        <v>176</v>
      </c>
      <c r="B213" s="50" t="s">
        <v>272</v>
      </c>
      <c r="C213" s="50" t="s">
        <v>178</v>
      </c>
      <c r="D213" s="5"/>
      <c r="E213" s="24">
        <f t="shared" ref="E213:F213" si="68">+E214</f>
        <v>182000</v>
      </c>
      <c r="F213" s="24">
        <f t="shared" si="68"/>
        <v>186000</v>
      </c>
    </row>
    <row r="214" spans="1:6" ht="24" x14ac:dyDescent="0.2">
      <c r="A214" s="14" t="s">
        <v>184</v>
      </c>
      <c r="B214" s="50" t="s">
        <v>272</v>
      </c>
      <c r="C214" s="50" t="s">
        <v>179</v>
      </c>
      <c r="D214" s="5"/>
      <c r="E214" s="24">
        <f t="shared" ref="E214:F214" si="69">E215+E220</f>
        <v>182000</v>
      </c>
      <c r="F214" s="24">
        <f t="shared" si="69"/>
        <v>186000</v>
      </c>
    </row>
    <row r="215" spans="1:6" ht="36" x14ac:dyDescent="0.2">
      <c r="A215" s="14" t="s">
        <v>245</v>
      </c>
      <c r="B215" s="50" t="s">
        <v>272</v>
      </c>
      <c r="C215" s="50" t="s">
        <v>261</v>
      </c>
      <c r="D215" s="5"/>
      <c r="E215" s="24">
        <f t="shared" ref="E215:F215" si="70">E216+E218</f>
        <v>65000</v>
      </c>
      <c r="F215" s="24">
        <f t="shared" si="70"/>
        <v>67000</v>
      </c>
    </row>
    <row r="216" spans="1:6" ht="24" x14ac:dyDescent="0.2">
      <c r="A216" s="40" t="s">
        <v>61</v>
      </c>
      <c r="B216" s="5" t="s">
        <v>272</v>
      </c>
      <c r="C216" s="5" t="s">
        <v>261</v>
      </c>
      <c r="D216" s="5" t="s">
        <v>53</v>
      </c>
      <c r="E216" s="26">
        <f t="shared" ref="E216:F216" si="71">E217</f>
        <v>45000</v>
      </c>
      <c r="F216" s="26">
        <f t="shared" si="71"/>
        <v>47000</v>
      </c>
    </row>
    <row r="217" spans="1:6" ht="24" x14ac:dyDescent="0.2">
      <c r="A217" s="40" t="s">
        <v>62</v>
      </c>
      <c r="B217" s="5" t="s">
        <v>272</v>
      </c>
      <c r="C217" s="5" t="s">
        <v>261</v>
      </c>
      <c r="D217" s="5" t="s">
        <v>54</v>
      </c>
      <c r="E217" s="27">
        <v>45000</v>
      </c>
      <c r="F217" s="27">
        <v>47000</v>
      </c>
    </row>
    <row r="218" spans="1:6" x14ac:dyDescent="0.2">
      <c r="A218" s="45" t="s">
        <v>92</v>
      </c>
      <c r="B218" s="5" t="s">
        <v>272</v>
      </c>
      <c r="C218" s="5" t="s">
        <v>261</v>
      </c>
      <c r="D218" s="5" t="s">
        <v>91</v>
      </c>
      <c r="E218" s="26">
        <f t="shared" ref="E218:F218" si="72">E219</f>
        <v>20000</v>
      </c>
      <c r="F218" s="26">
        <f t="shared" si="72"/>
        <v>20000</v>
      </c>
    </row>
    <row r="219" spans="1:6" x14ac:dyDescent="0.2">
      <c r="A219" s="45" t="s">
        <v>93</v>
      </c>
      <c r="B219" s="5" t="s">
        <v>272</v>
      </c>
      <c r="C219" s="5" t="s">
        <v>261</v>
      </c>
      <c r="D219" s="5" t="s">
        <v>90</v>
      </c>
      <c r="E219" s="27">
        <v>20000</v>
      </c>
      <c r="F219" s="27">
        <v>20000</v>
      </c>
    </row>
    <row r="220" spans="1:6" ht="24" x14ac:dyDescent="0.2">
      <c r="A220" s="14" t="s">
        <v>185</v>
      </c>
      <c r="B220" s="50" t="s">
        <v>272</v>
      </c>
      <c r="C220" s="50" t="s">
        <v>262</v>
      </c>
      <c r="D220" s="50"/>
      <c r="E220" s="24">
        <f>E221+E223</f>
        <v>117000</v>
      </c>
      <c r="F220" s="24">
        <f>F221+F223</f>
        <v>119000</v>
      </c>
    </row>
    <row r="221" spans="1:6" ht="24" x14ac:dyDescent="0.2">
      <c r="A221" s="40" t="s">
        <v>61</v>
      </c>
      <c r="B221" s="5" t="s">
        <v>272</v>
      </c>
      <c r="C221" s="5" t="s">
        <v>262</v>
      </c>
      <c r="D221" s="5" t="s">
        <v>53</v>
      </c>
      <c r="E221" s="26">
        <f t="shared" ref="E221:F221" si="73">E222</f>
        <v>102000</v>
      </c>
      <c r="F221" s="26">
        <f t="shared" si="73"/>
        <v>104000</v>
      </c>
    </row>
    <row r="222" spans="1:6" ht="24" x14ac:dyDescent="0.2">
      <c r="A222" s="40" t="s">
        <v>62</v>
      </c>
      <c r="B222" s="5" t="s">
        <v>272</v>
      </c>
      <c r="C222" s="5" t="s">
        <v>262</v>
      </c>
      <c r="D222" s="5" t="s">
        <v>54</v>
      </c>
      <c r="E222" s="27">
        <v>102000</v>
      </c>
      <c r="F222" s="27">
        <v>104000</v>
      </c>
    </row>
    <row r="223" spans="1:6" x14ac:dyDescent="0.2">
      <c r="A223" s="45" t="s">
        <v>92</v>
      </c>
      <c r="B223" s="5" t="s">
        <v>272</v>
      </c>
      <c r="C223" s="5" t="s">
        <v>261</v>
      </c>
      <c r="D223" s="5" t="s">
        <v>91</v>
      </c>
      <c r="E223" s="26">
        <f t="shared" ref="E223:F223" si="74">E224</f>
        <v>15000</v>
      </c>
      <c r="F223" s="26">
        <f t="shared" si="74"/>
        <v>15000</v>
      </c>
    </row>
    <row r="224" spans="1:6" x14ac:dyDescent="0.2">
      <c r="A224" s="45" t="s">
        <v>93</v>
      </c>
      <c r="B224" s="5" t="s">
        <v>272</v>
      </c>
      <c r="C224" s="5" t="s">
        <v>261</v>
      </c>
      <c r="D224" s="5" t="s">
        <v>90</v>
      </c>
      <c r="E224" s="27">
        <v>15000</v>
      </c>
      <c r="F224" s="27">
        <v>15000</v>
      </c>
    </row>
    <row r="225" spans="1:6" ht="24" x14ac:dyDescent="0.2">
      <c r="A225" s="28" t="s">
        <v>180</v>
      </c>
      <c r="B225" s="50" t="s">
        <v>272</v>
      </c>
      <c r="C225" s="50" t="s">
        <v>181</v>
      </c>
      <c r="D225" s="5"/>
      <c r="E225" s="24">
        <f t="shared" ref="E225:F225" si="75">E226</f>
        <v>82800</v>
      </c>
      <c r="F225" s="24">
        <f t="shared" si="75"/>
        <v>82800</v>
      </c>
    </row>
    <row r="226" spans="1:6" ht="24" x14ac:dyDescent="0.2">
      <c r="A226" s="48" t="s">
        <v>182</v>
      </c>
      <c r="B226" s="50" t="s">
        <v>272</v>
      </c>
      <c r="C226" s="50" t="s">
        <v>210</v>
      </c>
      <c r="D226" s="5"/>
      <c r="E226" s="24">
        <f>E227</f>
        <v>82800</v>
      </c>
      <c r="F226" s="24">
        <f>F227</f>
        <v>82800</v>
      </c>
    </row>
    <row r="227" spans="1:6" x14ac:dyDescent="0.2">
      <c r="A227" s="14" t="s">
        <v>183</v>
      </c>
      <c r="B227" s="50" t="s">
        <v>272</v>
      </c>
      <c r="C227" s="50" t="s">
        <v>263</v>
      </c>
      <c r="D227" s="5"/>
      <c r="E227" s="24">
        <f>E228</f>
        <v>82800</v>
      </c>
      <c r="F227" s="24">
        <f>F228</f>
        <v>82800</v>
      </c>
    </row>
    <row r="228" spans="1:6" ht="24" x14ac:dyDescent="0.2">
      <c r="A228" s="40" t="s">
        <v>61</v>
      </c>
      <c r="B228" s="5" t="s">
        <v>272</v>
      </c>
      <c r="C228" s="5" t="s">
        <v>263</v>
      </c>
      <c r="D228" s="5" t="s">
        <v>53</v>
      </c>
      <c r="E228" s="26">
        <f t="shared" ref="E228:F228" si="76">E229</f>
        <v>82800</v>
      </c>
      <c r="F228" s="26">
        <f t="shared" si="76"/>
        <v>82800</v>
      </c>
    </row>
    <row r="229" spans="1:6" ht="24" x14ac:dyDescent="0.2">
      <c r="A229" s="40" t="s">
        <v>62</v>
      </c>
      <c r="B229" s="5" t="s">
        <v>272</v>
      </c>
      <c r="C229" s="5" t="s">
        <v>263</v>
      </c>
      <c r="D229" s="5" t="s">
        <v>54</v>
      </c>
      <c r="E229" s="27">
        <v>82800</v>
      </c>
      <c r="F229" s="27">
        <v>82800</v>
      </c>
    </row>
    <row r="230" spans="1:6" ht="36" x14ac:dyDescent="0.2">
      <c r="A230" s="28" t="s">
        <v>65</v>
      </c>
      <c r="B230" s="50" t="s">
        <v>272</v>
      </c>
      <c r="C230" s="49" t="s">
        <v>125</v>
      </c>
      <c r="D230" s="4"/>
      <c r="E230" s="24">
        <f t="shared" ref="E230:F230" si="77">E231</f>
        <v>827612.16000000003</v>
      </c>
      <c r="F230" s="24">
        <f t="shared" si="77"/>
        <v>827612.16000000003</v>
      </c>
    </row>
    <row r="231" spans="1:6" ht="36" x14ac:dyDescent="0.2">
      <c r="A231" s="55" t="s">
        <v>124</v>
      </c>
      <c r="B231" s="50" t="s">
        <v>272</v>
      </c>
      <c r="C231" s="49" t="s">
        <v>126</v>
      </c>
      <c r="D231" s="4"/>
      <c r="E231" s="24">
        <f>E232</f>
        <v>827612.16000000003</v>
      </c>
      <c r="F231" s="24">
        <f>F232</f>
        <v>827612.16000000003</v>
      </c>
    </row>
    <row r="232" spans="1:6" ht="24" x14ac:dyDescent="0.2">
      <c r="A232" s="55" t="s">
        <v>300</v>
      </c>
      <c r="B232" s="50" t="s">
        <v>272</v>
      </c>
      <c r="C232" s="49" t="s">
        <v>301</v>
      </c>
      <c r="D232" s="49"/>
      <c r="E232" s="24">
        <f>E233</f>
        <v>827612.16000000003</v>
      </c>
      <c r="F232" s="24">
        <f>F233</f>
        <v>827612.16000000003</v>
      </c>
    </row>
    <row r="233" spans="1:6" x14ac:dyDescent="0.2">
      <c r="A233" s="41" t="s">
        <v>92</v>
      </c>
      <c r="B233" s="5" t="s">
        <v>272</v>
      </c>
      <c r="C233" s="4" t="s">
        <v>301</v>
      </c>
      <c r="D233" s="5" t="s">
        <v>91</v>
      </c>
      <c r="E233" s="26">
        <f t="shared" ref="E233:F233" si="78">E234</f>
        <v>827612.16000000003</v>
      </c>
      <c r="F233" s="26">
        <f t="shared" si="78"/>
        <v>827612.16000000003</v>
      </c>
    </row>
    <row r="234" spans="1:6" ht="24" x14ac:dyDescent="0.2">
      <c r="A234" s="41" t="s">
        <v>319</v>
      </c>
      <c r="B234" s="5" t="s">
        <v>272</v>
      </c>
      <c r="C234" s="4" t="s">
        <v>301</v>
      </c>
      <c r="D234" s="5" t="s">
        <v>318</v>
      </c>
      <c r="E234" s="27">
        <v>827612.16000000003</v>
      </c>
      <c r="F234" s="27">
        <v>827612.16000000003</v>
      </c>
    </row>
    <row r="235" spans="1:6" x14ac:dyDescent="0.2">
      <c r="A235" s="1" t="s">
        <v>42</v>
      </c>
      <c r="B235" s="3" t="s">
        <v>43</v>
      </c>
      <c r="C235" s="9"/>
      <c r="D235" s="9"/>
      <c r="E235" s="23">
        <f t="shared" ref="E235:F237" si="79">E236</f>
        <v>7746315</v>
      </c>
      <c r="F235" s="23">
        <f t="shared" si="79"/>
        <v>7621315</v>
      </c>
    </row>
    <row r="236" spans="1:6" x14ac:dyDescent="0.2">
      <c r="A236" s="35" t="s">
        <v>88</v>
      </c>
      <c r="B236" s="13" t="s">
        <v>44</v>
      </c>
      <c r="C236" s="8"/>
      <c r="D236" s="8"/>
      <c r="E236" s="30">
        <f t="shared" si="79"/>
        <v>7746315</v>
      </c>
      <c r="F236" s="30">
        <f t="shared" si="79"/>
        <v>7621315</v>
      </c>
    </row>
    <row r="237" spans="1:6" ht="36" x14ac:dyDescent="0.2">
      <c r="A237" s="28" t="s">
        <v>72</v>
      </c>
      <c r="B237" s="50" t="s">
        <v>44</v>
      </c>
      <c r="C237" s="50" t="s">
        <v>187</v>
      </c>
      <c r="D237" s="5"/>
      <c r="E237" s="24">
        <f t="shared" si="79"/>
        <v>7746315</v>
      </c>
      <c r="F237" s="24">
        <f t="shared" si="79"/>
        <v>7621315</v>
      </c>
    </row>
    <row r="238" spans="1:6" ht="36" x14ac:dyDescent="0.2">
      <c r="A238" s="57" t="s">
        <v>246</v>
      </c>
      <c r="B238" s="50" t="s">
        <v>44</v>
      </c>
      <c r="C238" s="50" t="s">
        <v>188</v>
      </c>
      <c r="D238" s="5"/>
      <c r="E238" s="24">
        <f>+E247+E244+E239</f>
        <v>7746315</v>
      </c>
      <c r="F238" s="24">
        <f>+F247+F244+F239</f>
        <v>7621315</v>
      </c>
    </row>
    <row r="239" spans="1:6" ht="24" x14ac:dyDescent="0.2">
      <c r="A239" s="47" t="s">
        <v>76</v>
      </c>
      <c r="B239" s="50" t="s">
        <v>44</v>
      </c>
      <c r="C239" s="50" t="s">
        <v>191</v>
      </c>
      <c r="D239" s="50"/>
      <c r="E239" s="24">
        <f>E240+E242</f>
        <v>6971315</v>
      </c>
      <c r="F239" s="24">
        <f>F240+F242</f>
        <v>6996315</v>
      </c>
    </row>
    <row r="240" spans="1:6" ht="48" x14ac:dyDescent="0.2">
      <c r="A240" s="6" t="s">
        <v>77</v>
      </c>
      <c r="B240" s="5" t="s">
        <v>44</v>
      </c>
      <c r="C240" s="5" t="s">
        <v>191</v>
      </c>
      <c r="D240" s="5" t="s">
        <v>50</v>
      </c>
      <c r="E240" s="26">
        <f t="shared" ref="E240:F240" si="80">E241</f>
        <v>6544315</v>
      </c>
      <c r="F240" s="26">
        <f t="shared" si="80"/>
        <v>6544315</v>
      </c>
    </row>
    <row r="241" spans="1:6" x14ac:dyDescent="0.2">
      <c r="A241" s="6" t="s">
        <v>78</v>
      </c>
      <c r="B241" s="5" t="s">
        <v>44</v>
      </c>
      <c r="C241" s="5" t="s">
        <v>191</v>
      </c>
      <c r="D241" s="5" t="s">
        <v>79</v>
      </c>
      <c r="E241" s="27">
        <v>6544315</v>
      </c>
      <c r="F241" s="27">
        <v>6544315</v>
      </c>
    </row>
    <row r="242" spans="1:6" ht="24" x14ac:dyDescent="0.2">
      <c r="A242" s="40" t="s">
        <v>61</v>
      </c>
      <c r="B242" s="5" t="s">
        <v>44</v>
      </c>
      <c r="C242" s="5" t="s">
        <v>191</v>
      </c>
      <c r="D242" s="5" t="s">
        <v>53</v>
      </c>
      <c r="E242" s="58">
        <f t="shared" ref="E242:F242" si="81">E243</f>
        <v>427000</v>
      </c>
      <c r="F242" s="58">
        <f t="shared" si="81"/>
        <v>452000</v>
      </c>
    </row>
    <row r="243" spans="1:6" ht="24" x14ac:dyDescent="0.2">
      <c r="A243" s="40" t="s">
        <v>62</v>
      </c>
      <c r="B243" s="5" t="s">
        <v>44</v>
      </c>
      <c r="C243" s="5" t="s">
        <v>191</v>
      </c>
      <c r="D243" s="5" t="s">
        <v>54</v>
      </c>
      <c r="E243" s="27">
        <v>427000</v>
      </c>
      <c r="F243" s="27">
        <v>452000</v>
      </c>
    </row>
    <row r="244" spans="1:6" x14ac:dyDescent="0.2">
      <c r="A244" s="48" t="s">
        <v>248</v>
      </c>
      <c r="B244" s="50" t="s">
        <v>44</v>
      </c>
      <c r="C244" s="50" t="s">
        <v>247</v>
      </c>
      <c r="D244" s="50"/>
      <c r="E244" s="24">
        <f t="shared" ref="E244:F248" si="82">E245</f>
        <v>290000</v>
      </c>
      <c r="F244" s="24">
        <f t="shared" si="82"/>
        <v>300000</v>
      </c>
    </row>
    <row r="245" spans="1:6" ht="24" x14ac:dyDescent="0.2">
      <c r="A245" s="40" t="s">
        <v>61</v>
      </c>
      <c r="B245" s="5" t="s">
        <v>44</v>
      </c>
      <c r="C245" s="5" t="s">
        <v>247</v>
      </c>
      <c r="D245" s="5" t="s">
        <v>53</v>
      </c>
      <c r="E245" s="26">
        <f t="shared" si="82"/>
        <v>290000</v>
      </c>
      <c r="F245" s="26">
        <f t="shared" si="82"/>
        <v>300000</v>
      </c>
    </row>
    <row r="246" spans="1:6" ht="24" x14ac:dyDescent="0.2">
      <c r="A246" s="40" t="s">
        <v>62</v>
      </c>
      <c r="B246" s="5" t="s">
        <v>44</v>
      </c>
      <c r="C246" s="5" t="s">
        <v>247</v>
      </c>
      <c r="D246" s="5" t="s">
        <v>54</v>
      </c>
      <c r="E246" s="27">
        <v>290000</v>
      </c>
      <c r="F246" s="27">
        <v>300000</v>
      </c>
    </row>
    <row r="247" spans="1:6" ht="24" x14ac:dyDescent="0.2">
      <c r="A247" s="47" t="s">
        <v>214</v>
      </c>
      <c r="B247" s="50" t="s">
        <v>44</v>
      </c>
      <c r="C247" s="50" t="s">
        <v>190</v>
      </c>
      <c r="D247" s="5"/>
      <c r="E247" s="24">
        <f t="shared" si="82"/>
        <v>485000</v>
      </c>
      <c r="F247" s="24">
        <f t="shared" si="82"/>
        <v>325000</v>
      </c>
    </row>
    <row r="248" spans="1:6" ht="24" x14ac:dyDescent="0.2">
      <c r="A248" s="40" t="s">
        <v>61</v>
      </c>
      <c r="B248" s="5" t="s">
        <v>44</v>
      </c>
      <c r="C248" s="5" t="s">
        <v>190</v>
      </c>
      <c r="D248" s="5" t="s">
        <v>53</v>
      </c>
      <c r="E248" s="26">
        <f t="shared" si="82"/>
        <v>485000</v>
      </c>
      <c r="F248" s="26">
        <f t="shared" si="82"/>
        <v>325000</v>
      </c>
    </row>
    <row r="249" spans="1:6" ht="24" x14ac:dyDescent="0.2">
      <c r="A249" s="40" t="s">
        <v>62</v>
      </c>
      <c r="B249" s="5" t="s">
        <v>44</v>
      </c>
      <c r="C249" s="5" t="s">
        <v>190</v>
      </c>
      <c r="D249" s="5" t="s">
        <v>54</v>
      </c>
      <c r="E249" s="27">
        <v>485000</v>
      </c>
      <c r="F249" s="27">
        <v>325000</v>
      </c>
    </row>
  </sheetData>
  <mergeCells count="2">
    <mergeCell ref="D3:F3"/>
    <mergeCell ref="A6:F6"/>
  </mergeCells>
  <pageMargins left="1.1811023622047245" right="0.39370078740157483" top="0.70866141732283472" bottom="0.70866141732283472" header="0.31496062992125984" footer="0.31496062992125984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35"/>
  <sheetViews>
    <sheetView workbookViewId="0">
      <selection activeCell="A130" sqref="A130:D133"/>
    </sheetView>
  </sheetViews>
  <sheetFormatPr defaultRowHeight="12" x14ac:dyDescent="0.2"/>
  <cols>
    <col min="1" max="1" width="80.85546875" style="19" customWidth="1"/>
    <col min="2" max="2" width="16.140625" style="19" customWidth="1"/>
    <col min="3" max="3" width="14.42578125" style="19" customWidth="1"/>
    <col min="4" max="4" width="15.5703125" style="19" customWidth="1"/>
    <col min="5" max="6" width="9.140625" style="19"/>
    <col min="7" max="8" width="11.7109375" style="19" bestFit="1" customWidth="1"/>
    <col min="9" max="9" width="10" style="19" bestFit="1" customWidth="1"/>
    <col min="10" max="238" width="9.140625" style="19"/>
    <col min="239" max="239" width="37.7109375" style="19" customWidth="1"/>
    <col min="240" max="240" width="7.5703125" style="19" customWidth="1"/>
    <col min="241" max="242" width="9" style="19" customWidth="1"/>
    <col min="243" max="243" width="6.42578125" style="19" customWidth="1"/>
    <col min="244" max="244" width="9.28515625" style="19" customWidth="1"/>
    <col min="245" max="245" width="11" style="19" customWidth="1"/>
    <col min="246" max="246" width="9.85546875" style="19" customWidth="1"/>
    <col min="247" max="249" width="0" style="19" hidden="1" customWidth="1"/>
    <col min="250" max="256" width="9.140625" style="19" customWidth="1"/>
    <col min="257" max="494" width="9.140625" style="19"/>
    <col min="495" max="495" width="37.7109375" style="19" customWidth="1"/>
    <col min="496" max="496" width="7.5703125" style="19" customWidth="1"/>
    <col min="497" max="498" width="9" style="19" customWidth="1"/>
    <col min="499" max="499" width="6.42578125" style="19" customWidth="1"/>
    <col min="500" max="500" width="9.28515625" style="19" customWidth="1"/>
    <col min="501" max="501" width="11" style="19" customWidth="1"/>
    <col min="502" max="502" width="9.85546875" style="19" customWidth="1"/>
    <col min="503" max="505" width="0" style="19" hidden="1" customWidth="1"/>
    <col min="506" max="512" width="9.140625" style="19" customWidth="1"/>
    <col min="513" max="750" width="9.140625" style="19"/>
    <col min="751" max="751" width="37.7109375" style="19" customWidth="1"/>
    <col min="752" max="752" width="7.5703125" style="19" customWidth="1"/>
    <col min="753" max="754" width="9" style="19" customWidth="1"/>
    <col min="755" max="755" width="6.42578125" style="19" customWidth="1"/>
    <col min="756" max="756" width="9.28515625" style="19" customWidth="1"/>
    <col min="757" max="757" width="11" style="19" customWidth="1"/>
    <col min="758" max="758" width="9.85546875" style="19" customWidth="1"/>
    <col min="759" max="761" width="0" style="19" hidden="1" customWidth="1"/>
    <col min="762" max="768" width="9.140625" style="19" customWidth="1"/>
    <col min="769" max="1006" width="9.140625" style="19"/>
    <col min="1007" max="1007" width="37.7109375" style="19" customWidth="1"/>
    <col min="1008" max="1008" width="7.5703125" style="19" customWidth="1"/>
    <col min="1009" max="1010" width="9" style="19" customWidth="1"/>
    <col min="1011" max="1011" width="6.42578125" style="19" customWidth="1"/>
    <col min="1012" max="1012" width="9.28515625" style="19" customWidth="1"/>
    <col min="1013" max="1013" width="11" style="19" customWidth="1"/>
    <col min="1014" max="1014" width="9.85546875" style="19" customWidth="1"/>
    <col min="1015" max="1017" width="0" style="19" hidden="1" customWidth="1"/>
    <col min="1018" max="1024" width="9.140625" style="19" customWidth="1"/>
    <col min="1025" max="1262" width="9.140625" style="19"/>
    <col min="1263" max="1263" width="37.7109375" style="19" customWidth="1"/>
    <col min="1264" max="1264" width="7.5703125" style="19" customWidth="1"/>
    <col min="1265" max="1266" width="9" style="19" customWidth="1"/>
    <col min="1267" max="1267" width="6.42578125" style="19" customWidth="1"/>
    <col min="1268" max="1268" width="9.28515625" style="19" customWidth="1"/>
    <col min="1269" max="1269" width="11" style="19" customWidth="1"/>
    <col min="1270" max="1270" width="9.85546875" style="19" customWidth="1"/>
    <col min="1271" max="1273" width="0" style="19" hidden="1" customWidth="1"/>
    <col min="1274" max="1280" width="9.140625" style="19" customWidth="1"/>
    <col min="1281" max="1518" width="9.140625" style="19"/>
    <col min="1519" max="1519" width="37.7109375" style="19" customWidth="1"/>
    <col min="1520" max="1520" width="7.5703125" style="19" customWidth="1"/>
    <col min="1521" max="1522" width="9" style="19" customWidth="1"/>
    <col min="1523" max="1523" width="6.42578125" style="19" customWidth="1"/>
    <col min="1524" max="1524" width="9.28515625" style="19" customWidth="1"/>
    <col min="1525" max="1525" width="11" style="19" customWidth="1"/>
    <col min="1526" max="1526" width="9.85546875" style="19" customWidth="1"/>
    <col min="1527" max="1529" width="0" style="19" hidden="1" customWidth="1"/>
    <col min="1530" max="1536" width="9.140625" style="19" customWidth="1"/>
    <col min="1537" max="1774" width="9.140625" style="19"/>
    <col min="1775" max="1775" width="37.7109375" style="19" customWidth="1"/>
    <col min="1776" max="1776" width="7.5703125" style="19" customWidth="1"/>
    <col min="1777" max="1778" width="9" style="19" customWidth="1"/>
    <col min="1779" max="1779" width="6.42578125" style="19" customWidth="1"/>
    <col min="1780" max="1780" width="9.28515625" style="19" customWidth="1"/>
    <col min="1781" max="1781" width="11" style="19" customWidth="1"/>
    <col min="1782" max="1782" width="9.85546875" style="19" customWidth="1"/>
    <col min="1783" max="1785" width="0" style="19" hidden="1" customWidth="1"/>
    <col min="1786" max="1792" width="9.140625" style="19" customWidth="1"/>
    <col min="1793" max="2030" width="9.140625" style="19"/>
    <col min="2031" max="2031" width="37.7109375" style="19" customWidth="1"/>
    <col min="2032" max="2032" width="7.5703125" style="19" customWidth="1"/>
    <col min="2033" max="2034" width="9" style="19" customWidth="1"/>
    <col min="2035" max="2035" width="6.42578125" style="19" customWidth="1"/>
    <col min="2036" max="2036" width="9.28515625" style="19" customWidth="1"/>
    <col min="2037" max="2037" width="11" style="19" customWidth="1"/>
    <col min="2038" max="2038" width="9.85546875" style="19" customWidth="1"/>
    <col min="2039" max="2041" width="0" style="19" hidden="1" customWidth="1"/>
    <col min="2042" max="2048" width="9.140625" style="19" customWidth="1"/>
    <col min="2049" max="2286" width="9.140625" style="19"/>
    <col min="2287" max="2287" width="37.7109375" style="19" customWidth="1"/>
    <col min="2288" max="2288" width="7.5703125" style="19" customWidth="1"/>
    <col min="2289" max="2290" width="9" style="19" customWidth="1"/>
    <col min="2291" max="2291" width="6.42578125" style="19" customWidth="1"/>
    <col min="2292" max="2292" width="9.28515625" style="19" customWidth="1"/>
    <col min="2293" max="2293" width="11" style="19" customWidth="1"/>
    <col min="2294" max="2294" width="9.85546875" style="19" customWidth="1"/>
    <col min="2295" max="2297" width="0" style="19" hidden="1" customWidth="1"/>
    <col min="2298" max="2304" width="9.140625" style="19" customWidth="1"/>
    <col min="2305" max="2542" width="9.140625" style="19"/>
    <col min="2543" max="2543" width="37.7109375" style="19" customWidth="1"/>
    <col min="2544" max="2544" width="7.5703125" style="19" customWidth="1"/>
    <col min="2545" max="2546" width="9" style="19" customWidth="1"/>
    <col min="2547" max="2547" width="6.42578125" style="19" customWidth="1"/>
    <col min="2548" max="2548" width="9.28515625" style="19" customWidth="1"/>
    <col min="2549" max="2549" width="11" style="19" customWidth="1"/>
    <col min="2550" max="2550" width="9.85546875" style="19" customWidth="1"/>
    <col min="2551" max="2553" width="0" style="19" hidden="1" customWidth="1"/>
    <col min="2554" max="2560" width="9.140625" style="19" customWidth="1"/>
    <col min="2561" max="2798" width="9.140625" style="19"/>
    <col min="2799" max="2799" width="37.7109375" style="19" customWidth="1"/>
    <col min="2800" max="2800" width="7.5703125" style="19" customWidth="1"/>
    <col min="2801" max="2802" width="9" style="19" customWidth="1"/>
    <col min="2803" max="2803" width="6.42578125" style="19" customWidth="1"/>
    <col min="2804" max="2804" width="9.28515625" style="19" customWidth="1"/>
    <col min="2805" max="2805" width="11" style="19" customWidth="1"/>
    <col min="2806" max="2806" width="9.85546875" style="19" customWidth="1"/>
    <col min="2807" max="2809" width="0" style="19" hidden="1" customWidth="1"/>
    <col min="2810" max="2816" width="9.140625" style="19" customWidth="1"/>
    <col min="2817" max="3054" width="9.140625" style="19"/>
    <col min="3055" max="3055" width="37.7109375" style="19" customWidth="1"/>
    <col min="3056" max="3056" width="7.5703125" style="19" customWidth="1"/>
    <col min="3057" max="3058" width="9" style="19" customWidth="1"/>
    <col min="3059" max="3059" width="6.42578125" style="19" customWidth="1"/>
    <col min="3060" max="3060" width="9.28515625" style="19" customWidth="1"/>
    <col min="3061" max="3061" width="11" style="19" customWidth="1"/>
    <col min="3062" max="3062" width="9.85546875" style="19" customWidth="1"/>
    <col min="3063" max="3065" width="0" style="19" hidden="1" customWidth="1"/>
    <col min="3066" max="3072" width="9.140625" style="19" customWidth="1"/>
    <col min="3073" max="3310" width="9.140625" style="19"/>
    <col min="3311" max="3311" width="37.7109375" style="19" customWidth="1"/>
    <col min="3312" max="3312" width="7.5703125" style="19" customWidth="1"/>
    <col min="3313" max="3314" width="9" style="19" customWidth="1"/>
    <col min="3315" max="3315" width="6.42578125" style="19" customWidth="1"/>
    <col min="3316" max="3316" width="9.28515625" style="19" customWidth="1"/>
    <col min="3317" max="3317" width="11" style="19" customWidth="1"/>
    <col min="3318" max="3318" width="9.85546875" style="19" customWidth="1"/>
    <col min="3319" max="3321" width="0" style="19" hidden="1" customWidth="1"/>
    <col min="3322" max="3328" width="9.140625" style="19" customWidth="1"/>
    <col min="3329" max="3566" width="9.140625" style="19"/>
    <col min="3567" max="3567" width="37.7109375" style="19" customWidth="1"/>
    <col min="3568" max="3568" width="7.5703125" style="19" customWidth="1"/>
    <col min="3569" max="3570" width="9" style="19" customWidth="1"/>
    <col min="3571" max="3571" width="6.42578125" style="19" customWidth="1"/>
    <col min="3572" max="3572" width="9.28515625" style="19" customWidth="1"/>
    <col min="3573" max="3573" width="11" style="19" customWidth="1"/>
    <col min="3574" max="3574" width="9.85546875" style="19" customWidth="1"/>
    <col min="3575" max="3577" width="0" style="19" hidden="1" customWidth="1"/>
    <col min="3578" max="3584" width="9.140625" style="19" customWidth="1"/>
    <col min="3585" max="3822" width="9.140625" style="19"/>
    <col min="3823" max="3823" width="37.7109375" style="19" customWidth="1"/>
    <col min="3824" max="3824" width="7.5703125" style="19" customWidth="1"/>
    <col min="3825" max="3826" width="9" style="19" customWidth="1"/>
    <col min="3827" max="3827" width="6.42578125" style="19" customWidth="1"/>
    <col min="3828" max="3828" width="9.28515625" style="19" customWidth="1"/>
    <col min="3829" max="3829" width="11" style="19" customWidth="1"/>
    <col min="3830" max="3830" width="9.85546875" style="19" customWidth="1"/>
    <col min="3831" max="3833" width="0" style="19" hidden="1" customWidth="1"/>
    <col min="3834" max="3840" width="9.140625" style="19" customWidth="1"/>
    <col min="3841" max="4078" width="9.140625" style="19"/>
    <col min="4079" max="4079" width="37.7109375" style="19" customWidth="1"/>
    <col min="4080" max="4080" width="7.5703125" style="19" customWidth="1"/>
    <col min="4081" max="4082" width="9" style="19" customWidth="1"/>
    <col min="4083" max="4083" width="6.42578125" style="19" customWidth="1"/>
    <col min="4084" max="4084" width="9.28515625" style="19" customWidth="1"/>
    <col min="4085" max="4085" width="11" style="19" customWidth="1"/>
    <col min="4086" max="4086" width="9.85546875" style="19" customWidth="1"/>
    <col min="4087" max="4089" width="0" style="19" hidden="1" customWidth="1"/>
    <col min="4090" max="4096" width="9.140625" style="19" customWidth="1"/>
    <col min="4097" max="4334" width="9.140625" style="19"/>
    <col min="4335" max="4335" width="37.7109375" style="19" customWidth="1"/>
    <col min="4336" max="4336" width="7.5703125" style="19" customWidth="1"/>
    <col min="4337" max="4338" width="9" style="19" customWidth="1"/>
    <col min="4339" max="4339" width="6.42578125" style="19" customWidth="1"/>
    <col min="4340" max="4340" width="9.28515625" style="19" customWidth="1"/>
    <col min="4341" max="4341" width="11" style="19" customWidth="1"/>
    <col min="4342" max="4342" width="9.85546875" style="19" customWidth="1"/>
    <col min="4343" max="4345" width="0" style="19" hidden="1" customWidth="1"/>
    <col min="4346" max="4352" width="9.140625" style="19" customWidth="1"/>
    <col min="4353" max="4590" width="9.140625" style="19"/>
    <col min="4591" max="4591" width="37.7109375" style="19" customWidth="1"/>
    <col min="4592" max="4592" width="7.5703125" style="19" customWidth="1"/>
    <col min="4593" max="4594" width="9" style="19" customWidth="1"/>
    <col min="4595" max="4595" width="6.42578125" style="19" customWidth="1"/>
    <col min="4596" max="4596" width="9.28515625" style="19" customWidth="1"/>
    <col min="4597" max="4597" width="11" style="19" customWidth="1"/>
    <col min="4598" max="4598" width="9.85546875" style="19" customWidth="1"/>
    <col min="4599" max="4601" width="0" style="19" hidden="1" customWidth="1"/>
    <col min="4602" max="4608" width="9.140625" style="19" customWidth="1"/>
    <col min="4609" max="4846" width="9.140625" style="19"/>
    <col min="4847" max="4847" width="37.7109375" style="19" customWidth="1"/>
    <col min="4848" max="4848" width="7.5703125" style="19" customWidth="1"/>
    <col min="4849" max="4850" width="9" style="19" customWidth="1"/>
    <col min="4851" max="4851" width="6.42578125" style="19" customWidth="1"/>
    <col min="4852" max="4852" width="9.28515625" style="19" customWidth="1"/>
    <col min="4853" max="4853" width="11" style="19" customWidth="1"/>
    <col min="4854" max="4854" width="9.85546875" style="19" customWidth="1"/>
    <col min="4855" max="4857" width="0" style="19" hidden="1" customWidth="1"/>
    <col min="4858" max="4864" width="9.140625" style="19" customWidth="1"/>
    <col min="4865" max="5102" width="9.140625" style="19"/>
    <col min="5103" max="5103" width="37.7109375" style="19" customWidth="1"/>
    <col min="5104" max="5104" width="7.5703125" style="19" customWidth="1"/>
    <col min="5105" max="5106" width="9" style="19" customWidth="1"/>
    <col min="5107" max="5107" width="6.42578125" style="19" customWidth="1"/>
    <col min="5108" max="5108" width="9.28515625" style="19" customWidth="1"/>
    <col min="5109" max="5109" width="11" style="19" customWidth="1"/>
    <col min="5110" max="5110" width="9.85546875" style="19" customWidth="1"/>
    <col min="5111" max="5113" width="0" style="19" hidden="1" customWidth="1"/>
    <col min="5114" max="5120" width="9.140625" style="19" customWidth="1"/>
    <col min="5121" max="5358" width="9.140625" style="19"/>
    <col min="5359" max="5359" width="37.7109375" style="19" customWidth="1"/>
    <col min="5360" max="5360" width="7.5703125" style="19" customWidth="1"/>
    <col min="5361" max="5362" width="9" style="19" customWidth="1"/>
    <col min="5363" max="5363" width="6.42578125" style="19" customWidth="1"/>
    <col min="5364" max="5364" width="9.28515625" style="19" customWidth="1"/>
    <col min="5365" max="5365" width="11" style="19" customWidth="1"/>
    <col min="5366" max="5366" width="9.85546875" style="19" customWidth="1"/>
    <col min="5367" max="5369" width="0" style="19" hidden="1" customWidth="1"/>
    <col min="5370" max="5376" width="9.140625" style="19" customWidth="1"/>
    <col min="5377" max="5614" width="9.140625" style="19"/>
    <col min="5615" max="5615" width="37.7109375" style="19" customWidth="1"/>
    <col min="5616" max="5616" width="7.5703125" style="19" customWidth="1"/>
    <col min="5617" max="5618" width="9" style="19" customWidth="1"/>
    <col min="5619" max="5619" width="6.42578125" style="19" customWidth="1"/>
    <col min="5620" max="5620" width="9.28515625" style="19" customWidth="1"/>
    <col min="5621" max="5621" width="11" style="19" customWidth="1"/>
    <col min="5622" max="5622" width="9.85546875" style="19" customWidth="1"/>
    <col min="5623" max="5625" width="0" style="19" hidden="1" customWidth="1"/>
    <col min="5626" max="5632" width="9.140625" style="19" customWidth="1"/>
    <col min="5633" max="5870" width="9.140625" style="19"/>
    <col min="5871" max="5871" width="37.7109375" style="19" customWidth="1"/>
    <col min="5872" max="5872" width="7.5703125" style="19" customWidth="1"/>
    <col min="5873" max="5874" width="9" style="19" customWidth="1"/>
    <col min="5875" max="5875" width="6.42578125" style="19" customWidth="1"/>
    <col min="5876" max="5876" width="9.28515625" style="19" customWidth="1"/>
    <col min="5877" max="5877" width="11" style="19" customWidth="1"/>
    <col min="5878" max="5878" width="9.85546875" style="19" customWidth="1"/>
    <col min="5879" max="5881" width="0" style="19" hidden="1" customWidth="1"/>
    <col min="5882" max="5888" width="9.140625" style="19" customWidth="1"/>
    <col min="5889" max="6126" width="9.140625" style="19"/>
    <col min="6127" max="6127" width="37.7109375" style="19" customWidth="1"/>
    <col min="6128" max="6128" width="7.5703125" style="19" customWidth="1"/>
    <col min="6129" max="6130" width="9" style="19" customWidth="1"/>
    <col min="6131" max="6131" width="6.42578125" style="19" customWidth="1"/>
    <col min="6132" max="6132" width="9.28515625" style="19" customWidth="1"/>
    <col min="6133" max="6133" width="11" style="19" customWidth="1"/>
    <col min="6134" max="6134" width="9.85546875" style="19" customWidth="1"/>
    <col min="6135" max="6137" width="0" style="19" hidden="1" customWidth="1"/>
    <col min="6138" max="6144" width="9.140625" style="19" customWidth="1"/>
    <col min="6145" max="6382" width="9.140625" style="19"/>
    <col min="6383" max="6383" width="37.7109375" style="19" customWidth="1"/>
    <col min="6384" max="6384" width="7.5703125" style="19" customWidth="1"/>
    <col min="6385" max="6386" width="9" style="19" customWidth="1"/>
    <col min="6387" max="6387" width="6.42578125" style="19" customWidth="1"/>
    <col min="6388" max="6388" width="9.28515625" style="19" customWidth="1"/>
    <col min="6389" max="6389" width="11" style="19" customWidth="1"/>
    <col min="6390" max="6390" width="9.85546875" style="19" customWidth="1"/>
    <col min="6391" max="6393" width="0" style="19" hidden="1" customWidth="1"/>
    <col min="6394" max="6400" width="9.140625" style="19" customWidth="1"/>
    <col min="6401" max="6638" width="9.140625" style="19"/>
    <col min="6639" max="6639" width="37.7109375" style="19" customWidth="1"/>
    <col min="6640" max="6640" width="7.5703125" style="19" customWidth="1"/>
    <col min="6641" max="6642" width="9" style="19" customWidth="1"/>
    <col min="6643" max="6643" width="6.42578125" style="19" customWidth="1"/>
    <col min="6644" max="6644" width="9.28515625" style="19" customWidth="1"/>
    <col min="6645" max="6645" width="11" style="19" customWidth="1"/>
    <col min="6646" max="6646" width="9.85546875" style="19" customWidth="1"/>
    <col min="6647" max="6649" width="0" style="19" hidden="1" customWidth="1"/>
    <col min="6650" max="6656" width="9.140625" style="19" customWidth="1"/>
    <col min="6657" max="6894" width="9.140625" style="19"/>
    <col min="6895" max="6895" width="37.7109375" style="19" customWidth="1"/>
    <col min="6896" max="6896" width="7.5703125" style="19" customWidth="1"/>
    <col min="6897" max="6898" width="9" style="19" customWidth="1"/>
    <col min="6899" max="6899" width="6.42578125" style="19" customWidth="1"/>
    <col min="6900" max="6900" width="9.28515625" style="19" customWidth="1"/>
    <col min="6901" max="6901" width="11" style="19" customWidth="1"/>
    <col min="6902" max="6902" width="9.85546875" style="19" customWidth="1"/>
    <col min="6903" max="6905" width="0" style="19" hidden="1" customWidth="1"/>
    <col min="6906" max="6912" width="9.140625" style="19" customWidth="1"/>
    <col min="6913" max="7150" width="9.140625" style="19"/>
    <col min="7151" max="7151" width="37.7109375" style="19" customWidth="1"/>
    <col min="7152" max="7152" width="7.5703125" style="19" customWidth="1"/>
    <col min="7153" max="7154" width="9" style="19" customWidth="1"/>
    <col min="7155" max="7155" width="6.42578125" style="19" customWidth="1"/>
    <col min="7156" max="7156" width="9.28515625" style="19" customWidth="1"/>
    <col min="7157" max="7157" width="11" style="19" customWidth="1"/>
    <col min="7158" max="7158" width="9.85546875" style="19" customWidth="1"/>
    <col min="7159" max="7161" width="0" style="19" hidden="1" customWidth="1"/>
    <col min="7162" max="7168" width="9.140625" style="19" customWidth="1"/>
    <col min="7169" max="7406" width="9.140625" style="19"/>
    <col min="7407" max="7407" width="37.7109375" style="19" customWidth="1"/>
    <col min="7408" max="7408" width="7.5703125" style="19" customWidth="1"/>
    <col min="7409" max="7410" width="9" style="19" customWidth="1"/>
    <col min="7411" max="7411" width="6.42578125" style="19" customWidth="1"/>
    <col min="7412" max="7412" width="9.28515625" style="19" customWidth="1"/>
    <col min="7413" max="7413" width="11" style="19" customWidth="1"/>
    <col min="7414" max="7414" width="9.85546875" style="19" customWidth="1"/>
    <col min="7415" max="7417" width="0" style="19" hidden="1" customWidth="1"/>
    <col min="7418" max="7424" width="9.140625" style="19" customWidth="1"/>
    <col min="7425" max="7662" width="9.140625" style="19"/>
    <col min="7663" max="7663" width="37.7109375" style="19" customWidth="1"/>
    <col min="7664" max="7664" width="7.5703125" style="19" customWidth="1"/>
    <col min="7665" max="7666" width="9" style="19" customWidth="1"/>
    <col min="7667" max="7667" width="6.42578125" style="19" customWidth="1"/>
    <col min="7668" max="7668" width="9.28515625" style="19" customWidth="1"/>
    <col min="7669" max="7669" width="11" style="19" customWidth="1"/>
    <col min="7670" max="7670" width="9.85546875" style="19" customWidth="1"/>
    <col min="7671" max="7673" width="0" style="19" hidden="1" customWidth="1"/>
    <col min="7674" max="7680" width="9.140625" style="19" customWidth="1"/>
    <col min="7681" max="7918" width="9.140625" style="19"/>
    <col min="7919" max="7919" width="37.7109375" style="19" customWidth="1"/>
    <col min="7920" max="7920" width="7.5703125" style="19" customWidth="1"/>
    <col min="7921" max="7922" width="9" style="19" customWidth="1"/>
    <col min="7923" max="7923" width="6.42578125" style="19" customWidth="1"/>
    <col min="7924" max="7924" width="9.28515625" style="19" customWidth="1"/>
    <col min="7925" max="7925" width="11" style="19" customWidth="1"/>
    <col min="7926" max="7926" width="9.85546875" style="19" customWidth="1"/>
    <col min="7927" max="7929" width="0" style="19" hidden="1" customWidth="1"/>
    <col min="7930" max="7936" width="9.140625" style="19" customWidth="1"/>
    <col min="7937" max="8174" width="9.140625" style="19"/>
    <col min="8175" max="8175" width="37.7109375" style="19" customWidth="1"/>
    <col min="8176" max="8176" width="7.5703125" style="19" customWidth="1"/>
    <col min="8177" max="8178" width="9" style="19" customWidth="1"/>
    <col min="8179" max="8179" width="6.42578125" style="19" customWidth="1"/>
    <col min="8180" max="8180" width="9.28515625" style="19" customWidth="1"/>
    <col min="8181" max="8181" width="11" style="19" customWidth="1"/>
    <col min="8182" max="8182" width="9.85546875" style="19" customWidth="1"/>
    <col min="8183" max="8185" width="0" style="19" hidden="1" customWidth="1"/>
    <col min="8186" max="8192" width="9.140625" style="19" customWidth="1"/>
    <col min="8193" max="8430" width="9.140625" style="19"/>
    <col min="8431" max="8431" width="37.7109375" style="19" customWidth="1"/>
    <col min="8432" max="8432" width="7.5703125" style="19" customWidth="1"/>
    <col min="8433" max="8434" width="9" style="19" customWidth="1"/>
    <col min="8435" max="8435" width="6.42578125" style="19" customWidth="1"/>
    <col min="8436" max="8436" width="9.28515625" style="19" customWidth="1"/>
    <col min="8437" max="8437" width="11" style="19" customWidth="1"/>
    <col min="8438" max="8438" width="9.85546875" style="19" customWidth="1"/>
    <col min="8439" max="8441" width="0" style="19" hidden="1" customWidth="1"/>
    <col min="8442" max="8448" width="9.140625" style="19" customWidth="1"/>
    <col min="8449" max="8686" width="9.140625" style="19"/>
    <col min="8687" max="8687" width="37.7109375" style="19" customWidth="1"/>
    <col min="8688" max="8688" width="7.5703125" style="19" customWidth="1"/>
    <col min="8689" max="8690" width="9" style="19" customWidth="1"/>
    <col min="8691" max="8691" width="6.42578125" style="19" customWidth="1"/>
    <col min="8692" max="8692" width="9.28515625" style="19" customWidth="1"/>
    <col min="8693" max="8693" width="11" style="19" customWidth="1"/>
    <col min="8694" max="8694" width="9.85546875" style="19" customWidth="1"/>
    <col min="8695" max="8697" width="0" style="19" hidden="1" customWidth="1"/>
    <col min="8698" max="8704" width="9.140625" style="19" customWidth="1"/>
    <col min="8705" max="8942" width="9.140625" style="19"/>
    <col min="8943" max="8943" width="37.7109375" style="19" customWidth="1"/>
    <col min="8944" max="8944" width="7.5703125" style="19" customWidth="1"/>
    <col min="8945" max="8946" width="9" style="19" customWidth="1"/>
    <col min="8947" max="8947" width="6.42578125" style="19" customWidth="1"/>
    <col min="8948" max="8948" width="9.28515625" style="19" customWidth="1"/>
    <col min="8949" max="8949" width="11" style="19" customWidth="1"/>
    <col min="8950" max="8950" width="9.85546875" style="19" customWidth="1"/>
    <col min="8951" max="8953" width="0" style="19" hidden="1" customWidth="1"/>
    <col min="8954" max="8960" width="9.140625" style="19" customWidth="1"/>
    <col min="8961" max="9198" width="9.140625" style="19"/>
    <col min="9199" max="9199" width="37.7109375" style="19" customWidth="1"/>
    <col min="9200" max="9200" width="7.5703125" style="19" customWidth="1"/>
    <col min="9201" max="9202" width="9" style="19" customWidth="1"/>
    <col min="9203" max="9203" width="6.42578125" style="19" customWidth="1"/>
    <col min="9204" max="9204" width="9.28515625" style="19" customWidth="1"/>
    <col min="9205" max="9205" width="11" style="19" customWidth="1"/>
    <col min="9206" max="9206" width="9.85546875" style="19" customWidth="1"/>
    <col min="9207" max="9209" width="0" style="19" hidden="1" customWidth="1"/>
    <col min="9210" max="9216" width="9.140625" style="19" customWidth="1"/>
    <col min="9217" max="9454" width="9.140625" style="19"/>
    <col min="9455" max="9455" width="37.7109375" style="19" customWidth="1"/>
    <col min="9456" max="9456" width="7.5703125" style="19" customWidth="1"/>
    <col min="9457" max="9458" width="9" style="19" customWidth="1"/>
    <col min="9459" max="9459" width="6.42578125" style="19" customWidth="1"/>
    <col min="9460" max="9460" width="9.28515625" style="19" customWidth="1"/>
    <col min="9461" max="9461" width="11" style="19" customWidth="1"/>
    <col min="9462" max="9462" width="9.85546875" style="19" customWidth="1"/>
    <col min="9463" max="9465" width="0" style="19" hidden="1" customWidth="1"/>
    <col min="9466" max="9472" width="9.140625" style="19" customWidth="1"/>
    <col min="9473" max="9710" width="9.140625" style="19"/>
    <col min="9711" max="9711" width="37.7109375" style="19" customWidth="1"/>
    <col min="9712" max="9712" width="7.5703125" style="19" customWidth="1"/>
    <col min="9713" max="9714" width="9" style="19" customWidth="1"/>
    <col min="9715" max="9715" width="6.42578125" style="19" customWidth="1"/>
    <col min="9716" max="9716" width="9.28515625" style="19" customWidth="1"/>
    <col min="9717" max="9717" width="11" style="19" customWidth="1"/>
    <col min="9718" max="9718" width="9.85546875" style="19" customWidth="1"/>
    <col min="9719" max="9721" width="0" style="19" hidden="1" customWidth="1"/>
    <col min="9722" max="9728" width="9.140625" style="19" customWidth="1"/>
    <col min="9729" max="9966" width="9.140625" style="19"/>
    <col min="9967" max="9967" width="37.7109375" style="19" customWidth="1"/>
    <col min="9968" max="9968" width="7.5703125" style="19" customWidth="1"/>
    <col min="9969" max="9970" width="9" style="19" customWidth="1"/>
    <col min="9971" max="9971" width="6.42578125" style="19" customWidth="1"/>
    <col min="9972" max="9972" width="9.28515625" style="19" customWidth="1"/>
    <col min="9973" max="9973" width="11" style="19" customWidth="1"/>
    <col min="9974" max="9974" width="9.85546875" style="19" customWidth="1"/>
    <col min="9975" max="9977" width="0" style="19" hidden="1" customWidth="1"/>
    <col min="9978" max="9984" width="9.140625" style="19" customWidth="1"/>
    <col min="9985" max="10222" width="9.140625" style="19"/>
    <col min="10223" max="10223" width="37.7109375" style="19" customWidth="1"/>
    <col min="10224" max="10224" width="7.5703125" style="19" customWidth="1"/>
    <col min="10225" max="10226" width="9" style="19" customWidth="1"/>
    <col min="10227" max="10227" width="6.42578125" style="19" customWidth="1"/>
    <col min="10228" max="10228" width="9.28515625" style="19" customWidth="1"/>
    <col min="10229" max="10229" width="11" style="19" customWidth="1"/>
    <col min="10230" max="10230" width="9.85546875" style="19" customWidth="1"/>
    <col min="10231" max="10233" width="0" style="19" hidden="1" customWidth="1"/>
    <col min="10234" max="10240" width="9.140625" style="19" customWidth="1"/>
    <col min="10241" max="10478" width="9.140625" style="19"/>
    <col min="10479" max="10479" width="37.7109375" style="19" customWidth="1"/>
    <col min="10480" max="10480" width="7.5703125" style="19" customWidth="1"/>
    <col min="10481" max="10482" width="9" style="19" customWidth="1"/>
    <col min="10483" max="10483" width="6.42578125" style="19" customWidth="1"/>
    <col min="10484" max="10484" width="9.28515625" style="19" customWidth="1"/>
    <col min="10485" max="10485" width="11" style="19" customWidth="1"/>
    <col min="10486" max="10486" width="9.85546875" style="19" customWidth="1"/>
    <col min="10487" max="10489" width="0" style="19" hidden="1" customWidth="1"/>
    <col min="10490" max="10496" width="9.140625" style="19" customWidth="1"/>
    <col min="10497" max="10734" width="9.140625" style="19"/>
    <col min="10735" max="10735" width="37.7109375" style="19" customWidth="1"/>
    <col min="10736" max="10736" width="7.5703125" style="19" customWidth="1"/>
    <col min="10737" max="10738" width="9" style="19" customWidth="1"/>
    <col min="10739" max="10739" width="6.42578125" style="19" customWidth="1"/>
    <col min="10740" max="10740" width="9.28515625" style="19" customWidth="1"/>
    <col min="10741" max="10741" width="11" style="19" customWidth="1"/>
    <col min="10742" max="10742" width="9.85546875" style="19" customWidth="1"/>
    <col min="10743" max="10745" width="0" style="19" hidden="1" customWidth="1"/>
    <col min="10746" max="10752" width="9.140625" style="19" customWidth="1"/>
    <col min="10753" max="10990" width="9.140625" style="19"/>
    <col min="10991" max="10991" width="37.7109375" style="19" customWidth="1"/>
    <col min="10992" max="10992" width="7.5703125" style="19" customWidth="1"/>
    <col min="10993" max="10994" width="9" style="19" customWidth="1"/>
    <col min="10995" max="10995" width="6.42578125" style="19" customWidth="1"/>
    <col min="10996" max="10996" width="9.28515625" style="19" customWidth="1"/>
    <col min="10997" max="10997" width="11" style="19" customWidth="1"/>
    <col min="10998" max="10998" width="9.85546875" style="19" customWidth="1"/>
    <col min="10999" max="11001" width="0" style="19" hidden="1" customWidth="1"/>
    <col min="11002" max="11008" width="9.140625" style="19" customWidth="1"/>
    <col min="11009" max="11246" width="9.140625" style="19"/>
    <col min="11247" max="11247" width="37.7109375" style="19" customWidth="1"/>
    <col min="11248" max="11248" width="7.5703125" style="19" customWidth="1"/>
    <col min="11249" max="11250" width="9" style="19" customWidth="1"/>
    <col min="11251" max="11251" width="6.42578125" style="19" customWidth="1"/>
    <col min="11252" max="11252" width="9.28515625" style="19" customWidth="1"/>
    <col min="11253" max="11253" width="11" style="19" customWidth="1"/>
    <col min="11254" max="11254" width="9.85546875" style="19" customWidth="1"/>
    <col min="11255" max="11257" width="0" style="19" hidden="1" customWidth="1"/>
    <col min="11258" max="11264" width="9.140625" style="19" customWidth="1"/>
    <col min="11265" max="11502" width="9.140625" style="19"/>
    <col min="11503" max="11503" width="37.7109375" style="19" customWidth="1"/>
    <col min="11504" max="11504" width="7.5703125" style="19" customWidth="1"/>
    <col min="11505" max="11506" width="9" style="19" customWidth="1"/>
    <col min="11507" max="11507" width="6.42578125" style="19" customWidth="1"/>
    <col min="11508" max="11508" width="9.28515625" style="19" customWidth="1"/>
    <col min="11509" max="11509" width="11" style="19" customWidth="1"/>
    <col min="11510" max="11510" width="9.85546875" style="19" customWidth="1"/>
    <col min="11511" max="11513" width="0" style="19" hidden="1" customWidth="1"/>
    <col min="11514" max="11520" width="9.140625" style="19" customWidth="1"/>
    <col min="11521" max="11758" width="9.140625" style="19"/>
    <col min="11759" max="11759" width="37.7109375" style="19" customWidth="1"/>
    <col min="11760" max="11760" width="7.5703125" style="19" customWidth="1"/>
    <col min="11761" max="11762" width="9" style="19" customWidth="1"/>
    <col min="11763" max="11763" width="6.42578125" style="19" customWidth="1"/>
    <col min="11764" max="11764" width="9.28515625" style="19" customWidth="1"/>
    <col min="11765" max="11765" width="11" style="19" customWidth="1"/>
    <col min="11766" max="11766" width="9.85546875" style="19" customWidth="1"/>
    <col min="11767" max="11769" width="0" style="19" hidden="1" customWidth="1"/>
    <col min="11770" max="11776" width="9.140625" style="19" customWidth="1"/>
    <col min="11777" max="12014" width="9.140625" style="19"/>
    <col min="12015" max="12015" width="37.7109375" style="19" customWidth="1"/>
    <col min="12016" max="12016" width="7.5703125" style="19" customWidth="1"/>
    <col min="12017" max="12018" width="9" style="19" customWidth="1"/>
    <col min="12019" max="12019" width="6.42578125" style="19" customWidth="1"/>
    <col min="12020" max="12020" width="9.28515625" style="19" customWidth="1"/>
    <col min="12021" max="12021" width="11" style="19" customWidth="1"/>
    <col min="12022" max="12022" width="9.85546875" style="19" customWidth="1"/>
    <col min="12023" max="12025" width="0" style="19" hidden="1" customWidth="1"/>
    <col min="12026" max="12032" width="9.140625" style="19" customWidth="1"/>
    <col min="12033" max="12270" width="9.140625" style="19"/>
    <col min="12271" max="12271" width="37.7109375" style="19" customWidth="1"/>
    <col min="12272" max="12272" width="7.5703125" style="19" customWidth="1"/>
    <col min="12273" max="12274" width="9" style="19" customWidth="1"/>
    <col min="12275" max="12275" width="6.42578125" style="19" customWidth="1"/>
    <col min="12276" max="12276" width="9.28515625" style="19" customWidth="1"/>
    <col min="12277" max="12277" width="11" style="19" customWidth="1"/>
    <col min="12278" max="12278" width="9.85546875" style="19" customWidth="1"/>
    <col min="12279" max="12281" width="0" style="19" hidden="1" customWidth="1"/>
    <col min="12282" max="12288" width="9.140625" style="19" customWidth="1"/>
    <col min="12289" max="12526" width="9.140625" style="19"/>
    <col min="12527" max="12527" width="37.7109375" style="19" customWidth="1"/>
    <col min="12528" max="12528" width="7.5703125" style="19" customWidth="1"/>
    <col min="12529" max="12530" width="9" style="19" customWidth="1"/>
    <col min="12531" max="12531" width="6.42578125" style="19" customWidth="1"/>
    <col min="12532" max="12532" width="9.28515625" style="19" customWidth="1"/>
    <col min="12533" max="12533" width="11" style="19" customWidth="1"/>
    <col min="12534" max="12534" width="9.85546875" style="19" customWidth="1"/>
    <col min="12535" max="12537" width="0" style="19" hidden="1" customWidth="1"/>
    <col min="12538" max="12544" width="9.140625" style="19" customWidth="1"/>
    <col min="12545" max="12782" width="9.140625" style="19"/>
    <col min="12783" max="12783" width="37.7109375" style="19" customWidth="1"/>
    <col min="12784" max="12784" width="7.5703125" style="19" customWidth="1"/>
    <col min="12785" max="12786" width="9" style="19" customWidth="1"/>
    <col min="12787" max="12787" width="6.42578125" style="19" customWidth="1"/>
    <col min="12788" max="12788" width="9.28515625" style="19" customWidth="1"/>
    <col min="12789" max="12789" width="11" style="19" customWidth="1"/>
    <col min="12790" max="12790" width="9.85546875" style="19" customWidth="1"/>
    <col min="12791" max="12793" width="0" style="19" hidden="1" customWidth="1"/>
    <col min="12794" max="12800" width="9.140625" style="19" customWidth="1"/>
    <col min="12801" max="13038" width="9.140625" style="19"/>
    <col min="13039" max="13039" width="37.7109375" style="19" customWidth="1"/>
    <col min="13040" max="13040" width="7.5703125" style="19" customWidth="1"/>
    <col min="13041" max="13042" width="9" style="19" customWidth="1"/>
    <col min="13043" max="13043" width="6.42578125" style="19" customWidth="1"/>
    <col min="13044" max="13044" width="9.28515625" style="19" customWidth="1"/>
    <col min="13045" max="13045" width="11" style="19" customWidth="1"/>
    <col min="13046" max="13046" width="9.85546875" style="19" customWidth="1"/>
    <col min="13047" max="13049" width="0" style="19" hidden="1" customWidth="1"/>
    <col min="13050" max="13056" width="9.140625" style="19" customWidth="1"/>
    <col min="13057" max="13294" width="9.140625" style="19"/>
    <col min="13295" max="13295" width="37.7109375" style="19" customWidth="1"/>
    <col min="13296" max="13296" width="7.5703125" style="19" customWidth="1"/>
    <col min="13297" max="13298" width="9" style="19" customWidth="1"/>
    <col min="13299" max="13299" width="6.42578125" style="19" customWidth="1"/>
    <col min="13300" max="13300" width="9.28515625" style="19" customWidth="1"/>
    <col min="13301" max="13301" width="11" style="19" customWidth="1"/>
    <col min="13302" max="13302" width="9.85546875" style="19" customWidth="1"/>
    <col min="13303" max="13305" width="0" style="19" hidden="1" customWidth="1"/>
    <col min="13306" max="13312" width="9.140625" style="19" customWidth="1"/>
    <col min="13313" max="13550" width="9.140625" style="19"/>
    <col min="13551" max="13551" width="37.7109375" style="19" customWidth="1"/>
    <col min="13552" max="13552" width="7.5703125" style="19" customWidth="1"/>
    <col min="13553" max="13554" width="9" style="19" customWidth="1"/>
    <col min="13555" max="13555" width="6.42578125" style="19" customWidth="1"/>
    <col min="13556" max="13556" width="9.28515625" style="19" customWidth="1"/>
    <col min="13557" max="13557" width="11" style="19" customWidth="1"/>
    <col min="13558" max="13558" width="9.85546875" style="19" customWidth="1"/>
    <col min="13559" max="13561" width="0" style="19" hidden="1" customWidth="1"/>
    <col min="13562" max="13568" width="9.140625" style="19" customWidth="1"/>
    <col min="13569" max="13806" width="9.140625" style="19"/>
    <col min="13807" max="13807" width="37.7109375" style="19" customWidth="1"/>
    <col min="13808" max="13808" width="7.5703125" style="19" customWidth="1"/>
    <col min="13809" max="13810" width="9" style="19" customWidth="1"/>
    <col min="13811" max="13811" width="6.42578125" style="19" customWidth="1"/>
    <col min="13812" max="13812" width="9.28515625" style="19" customWidth="1"/>
    <col min="13813" max="13813" width="11" style="19" customWidth="1"/>
    <col min="13814" max="13814" width="9.85546875" style="19" customWidth="1"/>
    <col min="13815" max="13817" width="0" style="19" hidden="1" customWidth="1"/>
    <col min="13818" max="13824" width="9.140625" style="19" customWidth="1"/>
    <col min="13825" max="14062" width="9.140625" style="19"/>
    <col min="14063" max="14063" width="37.7109375" style="19" customWidth="1"/>
    <col min="14064" max="14064" width="7.5703125" style="19" customWidth="1"/>
    <col min="14065" max="14066" width="9" style="19" customWidth="1"/>
    <col min="14067" max="14067" width="6.42578125" style="19" customWidth="1"/>
    <col min="14068" max="14068" width="9.28515625" style="19" customWidth="1"/>
    <col min="14069" max="14069" width="11" style="19" customWidth="1"/>
    <col min="14070" max="14070" width="9.85546875" style="19" customWidth="1"/>
    <col min="14071" max="14073" width="0" style="19" hidden="1" customWidth="1"/>
    <col min="14074" max="14080" width="9.140625" style="19" customWidth="1"/>
    <col min="14081" max="14318" width="9.140625" style="19"/>
    <col min="14319" max="14319" width="37.7109375" style="19" customWidth="1"/>
    <col min="14320" max="14320" width="7.5703125" style="19" customWidth="1"/>
    <col min="14321" max="14322" width="9" style="19" customWidth="1"/>
    <col min="14323" max="14323" width="6.42578125" style="19" customWidth="1"/>
    <col min="14324" max="14324" width="9.28515625" style="19" customWidth="1"/>
    <col min="14325" max="14325" width="11" style="19" customWidth="1"/>
    <col min="14326" max="14326" width="9.85546875" style="19" customWidth="1"/>
    <col min="14327" max="14329" width="0" style="19" hidden="1" customWidth="1"/>
    <col min="14330" max="14336" width="9.140625" style="19" customWidth="1"/>
    <col min="14337" max="14574" width="9.140625" style="19"/>
    <col min="14575" max="14575" width="37.7109375" style="19" customWidth="1"/>
    <col min="14576" max="14576" width="7.5703125" style="19" customWidth="1"/>
    <col min="14577" max="14578" width="9" style="19" customWidth="1"/>
    <col min="14579" max="14579" width="6.42578125" style="19" customWidth="1"/>
    <col min="14580" max="14580" width="9.28515625" style="19" customWidth="1"/>
    <col min="14581" max="14581" width="11" style="19" customWidth="1"/>
    <col min="14582" max="14582" width="9.85546875" style="19" customWidth="1"/>
    <col min="14583" max="14585" width="0" style="19" hidden="1" customWidth="1"/>
    <col min="14586" max="14592" width="9.140625" style="19" customWidth="1"/>
    <col min="14593" max="14830" width="9.140625" style="19"/>
    <col min="14831" max="14831" width="37.7109375" style="19" customWidth="1"/>
    <col min="14832" max="14832" width="7.5703125" style="19" customWidth="1"/>
    <col min="14833" max="14834" width="9" style="19" customWidth="1"/>
    <col min="14835" max="14835" width="6.42578125" style="19" customWidth="1"/>
    <col min="14836" max="14836" width="9.28515625" style="19" customWidth="1"/>
    <col min="14837" max="14837" width="11" style="19" customWidth="1"/>
    <col min="14838" max="14838" width="9.85546875" style="19" customWidth="1"/>
    <col min="14839" max="14841" width="0" style="19" hidden="1" customWidth="1"/>
    <col min="14842" max="14848" width="9.140625" style="19" customWidth="1"/>
    <col min="14849" max="15086" width="9.140625" style="19"/>
    <col min="15087" max="15087" width="37.7109375" style="19" customWidth="1"/>
    <col min="15088" max="15088" width="7.5703125" style="19" customWidth="1"/>
    <col min="15089" max="15090" width="9" style="19" customWidth="1"/>
    <col min="15091" max="15091" width="6.42578125" style="19" customWidth="1"/>
    <col min="15092" max="15092" width="9.28515625" style="19" customWidth="1"/>
    <col min="15093" max="15093" width="11" style="19" customWidth="1"/>
    <col min="15094" max="15094" width="9.85546875" style="19" customWidth="1"/>
    <col min="15095" max="15097" width="0" style="19" hidden="1" customWidth="1"/>
    <col min="15098" max="15104" width="9.140625" style="19" customWidth="1"/>
    <col min="15105" max="15342" width="9.140625" style="19"/>
    <col min="15343" max="15343" width="37.7109375" style="19" customWidth="1"/>
    <col min="15344" max="15344" width="7.5703125" style="19" customWidth="1"/>
    <col min="15345" max="15346" width="9" style="19" customWidth="1"/>
    <col min="15347" max="15347" width="6.42578125" style="19" customWidth="1"/>
    <col min="15348" max="15348" width="9.28515625" style="19" customWidth="1"/>
    <col min="15349" max="15349" width="11" style="19" customWidth="1"/>
    <col min="15350" max="15350" width="9.85546875" style="19" customWidth="1"/>
    <col min="15351" max="15353" width="0" style="19" hidden="1" customWidth="1"/>
    <col min="15354" max="15360" width="9.140625" style="19" customWidth="1"/>
    <col min="15361" max="15598" width="9.140625" style="19"/>
    <col min="15599" max="15599" width="37.7109375" style="19" customWidth="1"/>
    <col min="15600" max="15600" width="7.5703125" style="19" customWidth="1"/>
    <col min="15601" max="15602" width="9" style="19" customWidth="1"/>
    <col min="15603" max="15603" width="6.42578125" style="19" customWidth="1"/>
    <col min="15604" max="15604" width="9.28515625" style="19" customWidth="1"/>
    <col min="15605" max="15605" width="11" style="19" customWidth="1"/>
    <col min="15606" max="15606" width="9.85546875" style="19" customWidth="1"/>
    <col min="15607" max="15609" width="0" style="19" hidden="1" customWidth="1"/>
    <col min="15610" max="15616" width="9.140625" style="19" customWidth="1"/>
    <col min="15617" max="15854" width="9.140625" style="19"/>
    <col min="15855" max="15855" width="37.7109375" style="19" customWidth="1"/>
    <col min="15856" max="15856" width="7.5703125" style="19" customWidth="1"/>
    <col min="15857" max="15858" width="9" style="19" customWidth="1"/>
    <col min="15859" max="15859" width="6.42578125" style="19" customWidth="1"/>
    <col min="15860" max="15860" width="9.28515625" style="19" customWidth="1"/>
    <col min="15861" max="15861" width="11" style="19" customWidth="1"/>
    <col min="15862" max="15862" width="9.85546875" style="19" customWidth="1"/>
    <col min="15863" max="15865" width="0" style="19" hidden="1" customWidth="1"/>
    <col min="15866" max="15872" width="9.140625" style="19" customWidth="1"/>
    <col min="15873" max="16110" width="9.140625" style="19"/>
    <col min="16111" max="16111" width="37.7109375" style="19" customWidth="1"/>
    <col min="16112" max="16112" width="7.5703125" style="19" customWidth="1"/>
    <col min="16113" max="16114" width="9" style="19" customWidth="1"/>
    <col min="16115" max="16115" width="6.42578125" style="19" customWidth="1"/>
    <col min="16116" max="16116" width="9.28515625" style="19" customWidth="1"/>
    <col min="16117" max="16117" width="11" style="19" customWidth="1"/>
    <col min="16118" max="16118" width="9.85546875" style="19" customWidth="1"/>
    <col min="16119" max="16121" width="0" style="19" hidden="1" customWidth="1"/>
    <col min="16122" max="16128" width="9.140625" style="19" customWidth="1"/>
    <col min="16129" max="16384" width="9.140625" style="19"/>
  </cols>
  <sheetData>
    <row r="1" spans="1:9" ht="15" x14ac:dyDescent="0.25">
      <c r="A1" s="69"/>
      <c r="B1" s="69"/>
      <c r="C1" s="69"/>
      <c r="D1" s="69"/>
    </row>
    <row r="2" spans="1:9" ht="15" x14ac:dyDescent="0.25">
      <c r="A2" s="69"/>
      <c r="B2" s="69" t="s">
        <v>305</v>
      </c>
      <c r="C2" s="69"/>
      <c r="D2" s="69"/>
    </row>
    <row r="3" spans="1:9" ht="15" x14ac:dyDescent="0.25">
      <c r="A3" s="69"/>
      <c r="B3" s="69" t="s">
        <v>227</v>
      </c>
      <c r="C3" s="69"/>
      <c r="D3" s="69"/>
    </row>
    <row r="4" spans="1:9" ht="15" x14ac:dyDescent="0.25">
      <c r="A4" s="69" t="s">
        <v>230</v>
      </c>
      <c r="B4" s="69" t="s">
        <v>231</v>
      </c>
      <c r="C4" s="69"/>
      <c r="D4" s="69"/>
    </row>
    <row r="5" spans="1:9" ht="15" x14ac:dyDescent="0.25">
      <c r="A5" s="69"/>
      <c r="B5" s="69" t="s">
        <v>229</v>
      </c>
      <c r="C5" s="69"/>
      <c r="D5" s="69"/>
    </row>
    <row r="6" spans="1:9" ht="15" x14ac:dyDescent="0.25">
      <c r="A6" s="69"/>
      <c r="B6" s="69" t="s">
        <v>331</v>
      </c>
      <c r="C6" s="69"/>
      <c r="D6" s="69"/>
    </row>
    <row r="7" spans="1:9" ht="15" x14ac:dyDescent="0.25">
      <c r="A7" s="69"/>
      <c r="B7" s="69"/>
      <c r="C7" s="69"/>
      <c r="D7" s="69"/>
    </row>
    <row r="8" spans="1:9" s="54" customFormat="1" ht="42.75" customHeight="1" x14ac:dyDescent="0.2">
      <c r="A8" s="114" t="s">
        <v>330</v>
      </c>
      <c r="B8" s="114"/>
      <c r="C8" s="114"/>
      <c r="D8" s="114"/>
    </row>
    <row r="9" spans="1:9" ht="15" x14ac:dyDescent="0.25">
      <c r="A9" s="70"/>
      <c r="B9" s="69"/>
      <c r="C9" s="69"/>
      <c r="D9" s="69"/>
    </row>
    <row r="10" spans="1:9" ht="15" x14ac:dyDescent="0.25">
      <c r="A10" s="69"/>
      <c r="B10" s="71"/>
      <c r="C10" s="69"/>
      <c r="D10" s="101" t="s">
        <v>89</v>
      </c>
    </row>
    <row r="11" spans="1:9" s="107" customFormat="1" ht="48" customHeight="1" x14ac:dyDescent="0.25">
      <c r="A11" s="108" t="s">
        <v>0</v>
      </c>
      <c r="B11" s="109" t="s">
        <v>2</v>
      </c>
      <c r="C11" s="109" t="s">
        <v>3</v>
      </c>
      <c r="D11" s="109" t="s">
        <v>308</v>
      </c>
    </row>
    <row r="12" spans="1:9" ht="15" x14ac:dyDescent="0.25">
      <c r="A12" s="72">
        <v>1</v>
      </c>
      <c r="B12" s="72">
        <v>2</v>
      </c>
      <c r="C12" s="72">
        <v>3</v>
      </c>
      <c r="D12" s="72">
        <v>4</v>
      </c>
    </row>
    <row r="13" spans="1:9" ht="14.25" x14ac:dyDescent="0.2">
      <c r="A13" s="73" t="s">
        <v>4</v>
      </c>
      <c r="B13" s="74"/>
      <c r="C13" s="74"/>
      <c r="D13" s="75">
        <f>D15+D36+D49+D76+D89+D102+D125+D134+D139+D153+D169+D177+D199+D204+D219+D223+D227+D235</f>
        <v>224306088.20000002</v>
      </c>
      <c r="G13" s="58"/>
      <c r="H13" s="58"/>
      <c r="I13" s="58"/>
    </row>
    <row r="14" spans="1:9" ht="14.25" x14ac:dyDescent="0.2">
      <c r="A14" s="73"/>
      <c r="B14" s="74"/>
      <c r="C14" s="74"/>
      <c r="D14" s="75"/>
    </row>
    <row r="15" spans="1:9" ht="30" x14ac:dyDescent="0.25">
      <c r="A15" s="76" t="s">
        <v>215</v>
      </c>
      <c r="B15" s="77" t="s">
        <v>177</v>
      </c>
      <c r="C15" s="78"/>
      <c r="D15" s="75">
        <f>D16+D31</f>
        <v>272800</v>
      </c>
    </row>
    <row r="16" spans="1:9" ht="34.5" customHeight="1" x14ac:dyDescent="0.25">
      <c r="A16" s="76" t="s">
        <v>266</v>
      </c>
      <c r="B16" s="77" t="s">
        <v>178</v>
      </c>
      <c r="C16" s="78"/>
      <c r="D16" s="75">
        <f>+D17</f>
        <v>190000</v>
      </c>
    </row>
    <row r="17" spans="1:4" ht="29.25" x14ac:dyDescent="0.25">
      <c r="A17" s="79" t="s">
        <v>184</v>
      </c>
      <c r="B17" s="77" t="s">
        <v>179</v>
      </c>
      <c r="C17" s="78"/>
      <c r="D17" s="75">
        <f>D18+D23+D28</f>
        <v>190000</v>
      </c>
    </row>
    <row r="18" spans="1:4" ht="29.25" x14ac:dyDescent="0.25">
      <c r="A18" s="79" t="s">
        <v>265</v>
      </c>
      <c r="B18" s="77" t="s">
        <v>261</v>
      </c>
      <c r="C18" s="78"/>
      <c r="D18" s="75">
        <f>D19+D21</f>
        <v>60000</v>
      </c>
    </row>
    <row r="19" spans="1:4" ht="15" x14ac:dyDescent="0.25">
      <c r="A19" s="80" t="s">
        <v>61</v>
      </c>
      <c r="B19" s="78" t="s">
        <v>261</v>
      </c>
      <c r="C19" s="78" t="s">
        <v>53</v>
      </c>
      <c r="D19" s="81">
        <f t="shared" ref="D19:D21" si="0">D20</f>
        <v>40000</v>
      </c>
    </row>
    <row r="20" spans="1:4" ht="30" x14ac:dyDescent="0.25">
      <c r="A20" s="80" t="s">
        <v>62</v>
      </c>
      <c r="B20" s="78" t="s">
        <v>261</v>
      </c>
      <c r="C20" s="78" t="s">
        <v>54</v>
      </c>
      <c r="D20" s="82">
        <v>40000</v>
      </c>
    </row>
    <row r="21" spans="1:4" ht="15" x14ac:dyDescent="0.25">
      <c r="A21" s="84" t="s">
        <v>92</v>
      </c>
      <c r="B21" s="78" t="s">
        <v>261</v>
      </c>
      <c r="C21" s="78" t="s">
        <v>91</v>
      </c>
      <c r="D21" s="81">
        <f t="shared" si="0"/>
        <v>20000</v>
      </c>
    </row>
    <row r="22" spans="1:4" ht="15" x14ac:dyDescent="0.25">
      <c r="A22" s="84" t="s">
        <v>93</v>
      </c>
      <c r="B22" s="78" t="s">
        <v>261</v>
      </c>
      <c r="C22" s="78" t="s">
        <v>90</v>
      </c>
      <c r="D22" s="82">
        <v>20000</v>
      </c>
    </row>
    <row r="23" spans="1:4" ht="14.25" x14ac:dyDescent="0.2">
      <c r="A23" s="79" t="s">
        <v>185</v>
      </c>
      <c r="B23" s="77" t="s">
        <v>262</v>
      </c>
      <c r="C23" s="77"/>
      <c r="D23" s="75">
        <f>D24+D26</f>
        <v>115000</v>
      </c>
    </row>
    <row r="24" spans="1:4" ht="15" x14ac:dyDescent="0.25">
      <c r="A24" s="80" t="s">
        <v>61</v>
      </c>
      <c r="B24" s="78" t="s">
        <v>262</v>
      </c>
      <c r="C24" s="78" t="s">
        <v>53</v>
      </c>
      <c r="D24" s="81">
        <f t="shared" ref="D24" si="1">D25</f>
        <v>100000</v>
      </c>
    </row>
    <row r="25" spans="1:4" ht="30" x14ac:dyDescent="0.25">
      <c r="A25" s="80" t="s">
        <v>62</v>
      </c>
      <c r="B25" s="78" t="s">
        <v>262</v>
      </c>
      <c r="C25" s="78" t="s">
        <v>54</v>
      </c>
      <c r="D25" s="82">
        <v>100000</v>
      </c>
    </row>
    <row r="26" spans="1:4" ht="15" x14ac:dyDescent="0.25">
      <c r="A26" s="84" t="s">
        <v>92</v>
      </c>
      <c r="B26" s="78" t="s">
        <v>262</v>
      </c>
      <c r="C26" s="78" t="s">
        <v>91</v>
      </c>
      <c r="D26" s="81">
        <f t="shared" ref="D26" si="2">D27</f>
        <v>15000</v>
      </c>
    </row>
    <row r="27" spans="1:4" ht="15" x14ac:dyDescent="0.25">
      <c r="A27" s="84" t="s">
        <v>93</v>
      </c>
      <c r="B27" s="78" t="s">
        <v>262</v>
      </c>
      <c r="C27" s="78" t="s">
        <v>90</v>
      </c>
      <c r="D27" s="82">
        <v>15000</v>
      </c>
    </row>
    <row r="28" spans="1:4" ht="90" x14ac:dyDescent="0.2">
      <c r="A28" s="84" t="s">
        <v>186</v>
      </c>
      <c r="B28" s="77" t="s">
        <v>270</v>
      </c>
      <c r="C28" s="77"/>
      <c r="D28" s="75">
        <f t="shared" ref="D28:D29" si="3">D29</f>
        <v>15000</v>
      </c>
    </row>
    <row r="29" spans="1:4" ht="15" x14ac:dyDescent="0.25">
      <c r="A29" s="80" t="s">
        <v>45</v>
      </c>
      <c r="B29" s="78" t="s">
        <v>270</v>
      </c>
      <c r="C29" s="78" t="s">
        <v>111</v>
      </c>
      <c r="D29" s="81">
        <f t="shared" si="3"/>
        <v>15000</v>
      </c>
    </row>
    <row r="30" spans="1:4" ht="15" x14ac:dyDescent="0.25">
      <c r="A30" s="80" t="s">
        <v>113</v>
      </c>
      <c r="B30" s="78" t="s">
        <v>270</v>
      </c>
      <c r="C30" s="78" t="s">
        <v>112</v>
      </c>
      <c r="D30" s="82">
        <v>15000</v>
      </c>
    </row>
    <row r="31" spans="1:4" ht="30" x14ac:dyDescent="0.25">
      <c r="A31" s="76" t="s">
        <v>180</v>
      </c>
      <c r="B31" s="77" t="s">
        <v>181</v>
      </c>
      <c r="C31" s="78"/>
      <c r="D31" s="75">
        <f>D32</f>
        <v>82800</v>
      </c>
    </row>
    <row r="32" spans="1:4" ht="28.5" x14ac:dyDescent="0.25">
      <c r="A32" s="83" t="s">
        <v>182</v>
      </c>
      <c r="B32" s="77" t="s">
        <v>210</v>
      </c>
      <c r="C32" s="78"/>
      <c r="D32" s="75">
        <f>D33</f>
        <v>82800</v>
      </c>
    </row>
    <row r="33" spans="1:4" ht="15" x14ac:dyDescent="0.25">
      <c r="A33" s="79" t="s">
        <v>183</v>
      </c>
      <c r="B33" s="77" t="s">
        <v>263</v>
      </c>
      <c r="C33" s="78"/>
      <c r="D33" s="75">
        <f>D34</f>
        <v>82800</v>
      </c>
    </row>
    <row r="34" spans="1:4" ht="15" x14ac:dyDescent="0.25">
      <c r="A34" s="80" t="s">
        <v>61</v>
      </c>
      <c r="B34" s="78" t="s">
        <v>263</v>
      </c>
      <c r="C34" s="78" t="s">
        <v>53</v>
      </c>
      <c r="D34" s="81">
        <f t="shared" ref="D34" si="4">D35</f>
        <v>82800</v>
      </c>
    </row>
    <row r="35" spans="1:4" ht="30" x14ac:dyDescent="0.25">
      <c r="A35" s="80" t="s">
        <v>62</v>
      </c>
      <c r="B35" s="78" t="s">
        <v>263</v>
      </c>
      <c r="C35" s="78" t="s">
        <v>54</v>
      </c>
      <c r="D35" s="82">
        <v>82800</v>
      </c>
    </row>
    <row r="36" spans="1:4" ht="30" x14ac:dyDescent="0.25">
      <c r="A36" s="76" t="s">
        <v>65</v>
      </c>
      <c r="B36" s="88" t="s">
        <v>125</v>
      </c>
      <c r="C36" s="89"/>
      <c r="D36" s="75">
        <f>D37</f>
        <v>13779430.060000001</v>
      </c>
    </row>
    <row r="37" spans="1:4" ht="29.25" customHeight="1" x14ac:dyDescent="0.25">
      <c r="A37" s="90" t="s">
        <v>124</v>
      </c>
      <c r="B37" s="88" t="s">
        <v>126</v>
      </c>
      <c r="C37" s="89"/>
      <c r="D37" s="75">
        <f>D38+D43+D46</f>
        <v>13779430.060000001</v>
      </c>
    </row>
    <row r="38" spans="1:4" ht="28.5" x14ac:dyDescent="0.2">
      <c r="A38" s="90" t="s">
        <v>81</v>
      </c>
      <c r="B38" s="88" t="s">
        <v>127</v>
      </c>
      <c r="C38" s="88"/>
      <c r="D38" s="75">
        <f>D39+D41</f>
        <v>11971783</v>
      </c>
    </row>
    <row r="39" spans="1:4" ht="47.25" customHeight="1" x14ac:dyDescent="0.25">
      <c r="A39" s="91" t="s">
        <v>80</v>
      </c>
      <c r="B39" s="89" t="s">
        <v>127</v>
      </c>
      <c r="C39" s="89" t="s">
        <v>50</v>
      </c>
      <c r="D39" s="81">
        <f>D40</f>
        <v>11876783</v>
      </c>
    </row>
    <row r="40" spans="1:4" ht="15" x14ac:dyDescent="0.25">
      <c r="A40" s="91" t="s">
        <v>51</v>
      </c>
      <c r="B40" s="89" t="s">
        <v>127</v>
      </c>
      <c r="C40" s="89" t="s">
        <v>52</v>
      </c>
      <c r="D40" s="82">
        <v>11876783</v>
      </c>
    </row>
    <row r="41" spans="1:4" ht="15" x14ac:dyDescent="0.25">
      <c r="A41" s="80" t="s">
        <v>61</v>
      </c>
      <c r="B41" s="89" t="s">
        <v>127</v>
      </c>
      <c r="C41" s="89" t="s">
        <v>53</v>
      </c>
      <c r="D41" s="81">
        <f>D42</f>
        <v>95000</v>
      </c>
    </row>
    <row r="42" spans="1:4" ht="30" x14ac:dyDescent="0.25">
      <c r="A42" s="80" t="s">
        <v>62</v>
      </c>
      <c r="B42" s="89" t="s">
        <v>127</v>
      </c>
      <c r="C42" s="89" t="s">
        <v>54</v>
      </c>
      <c r="D42" s="82">
        <v>95000</v>
      </c>
    </row>
    <row r="43" spans="1:4" ht="28.5" x14ac:dyDescent="0.2">
      <c r="A43" s="90" t="s">
        <v>300</v>
      </c>
      <c r="B43" s="88" t="s">
        <v>301</v>
      </c>
      <c r="C43" s="88"/>
      <c r="D43" s="75">
        <f>D44</f>
        <v>800883.06</v>
      </c>
    </row>
    <row r="44" spans="1:4" ht="15" x14ac:dyDescent="0.25">
      <c r="A44" s="91" t="s">
        <v>92</v>
      </c>
      <c r="B44" s="89" t="s">
        <v>301</v>
      </c>
      <c r="C44" s="89" t="s">
        <v>91</v>
      </c>
      <c r="D44" s="81">
        <f t="shared" ref="D44" si="5">D45</f>
        <v>800883.06</v>
      </c>
    </row>
    <row r="45" spans="1:4" ht="15" x14ac:dyDescent="0.25">
      <c r="A45" s="91" t="s">
        <v>319</v>
      </c>
      <c r="B45" s="89" t="s">
        <v>301</v>
      </c>
      <c r="C45" s="89" t="s">
        <v>318</v>
      </c>
      <c r="D45" s="82">
        <v>800883.06</v>
      </c>
    </row>
    <row r="46" spans="1:4" ht="28.5" x14ac:dyDescent="0.2">
      <c r="A46" s="92" t="s">
        <v>129</v>
      </c>
      <c r="B46" s="88" t="s">
        <v>128</v>
      </c>
      <c r="C46" s="88"/>
      <c r="D46" s="75">
        <f t="shared" ref="D46:D47" si="6">D47</f>
        <v>1006764</v>
      </c>
    </row>
    <row r="47" spans="1:4" ht="15" x14ac:dyDescent="0.25">
      <c r="A47" s="80" t="s">
        <v>61</v>
      </c>
      <c r="B47" s="89" t="s">
        <v>128</v>
      </c>
      <c r="C47" s="89" t="s">
        <v>53</v>
      </c>
      <c r="D47" s="81">
        <f t="shared" si="6"/>
        <v>1006764</v>
      </c>
    </row>
    <row r="48" spans="1:4" ht="30" x14ac:dyDescent="0.25">
      <c r="A48" s="80" t="s">
        <v>62</v>
      </c>
      <c r="B48" s="89" t="s">
        <v>128</v>
      </c>
      <c r="C48" s="89" t="s">
        <v>54</v>
      </c>
      <c r="D48" s="82">
        <v>1006764</v>
      </c>
    </row>
    <row r="49" spans="1:4" ht="34.5" customHeight="1" x14ac:dyDescent="0.25">
      <c r="A49" s="76" t="s">
        <v>287</v>
      </c>
      <c r="B49" s="88" t="s">
        <v>122</v>
      </c>
      <c r="C49" s="89"/>
      <c r="D49" s="75">
        <f>D50</f>
        <v>3959036.5</v>
      </c>
    </row>
    <row r="50" spans="1:4" ht="29.25" x14ac:dyDescent="0.25">
      <c r="A50" s="79" t="s">
        <v>121</v>
      </c>
      <c r="B50" s="88" t="s">
        <v>123</v>
      </c>
      <c r="C50" s="89"/>
      <c r="D50" s="75">
        <f>D51+D54+D57+D60+D65+D68+D73</f>
        <v>3959036.5</v>
      </c>
    </row>
    <row r="51" spans="1:4" ht="14.25" x14ac:dyDescent="0.2">
      <c r="A51" s="79" t="s">
        <v>59</v>
      </c>
      <c r="B51" s="88" t="s">
        <v>209</v>
      </c>
      <c r="C51" s="88"/>
      <c r="D51" s="75">
        <f t="shared" ref="D51:D52" si="7">D52</f>
        <v>400000</v>
      </c>
    </row>
    <row r="52" spans="1:4" ht="15" x14ac:dyDescent="0.25">
      <c r="A52" s="93" t="s">
        <v>45</v>
      </c>
      <c r="B52" s="89" t="s">
        <v>209</v>
      </c>
      <c r="C52" s="89">
        <v>800</v>
      </c>
      <c r="D52" s="81">
        <f t="shared" si="7"/>
        <v>400000</v>
      </c>
    </row>
    <row r="53" spans="1:4" ht="15" x14ac:dyDescent="0.25">
      <c r="A53" s="93" t="s">
        <v>60</v>
      </c>
      <c r="B53" s="89" t="s">
        <v>209</v>
      </c>
      <c r="C53" s="89">
        <v>870</v>
      </c>
      <c r="D53" s="82">
        <v>400000</v>
      </c>
    </row>
    <row r="54" spans="1:4" ht="28.5" x14ac:dyDescent="0.25">
      <c r="A54" s="83" t="s">
        <v>223</v>
      </c>
      <c r="B54" s="77" t="s">
        <v>219</v>
      </c>
      <c r="C54" s="78"/>
      <c r="D54" s="75">
        <f t="shared" ref="D54:D55" si="8">D55</f>
        <v>50000</v>
      </c>
    </row>
    <row r="55" spans="1:4" ht="15" x14ac:dyDescent="0.25">
      <c r="A55" s="80" t="s">
        <v>61</v>
      </c>
      <c r="B55" s="78" t="s">
        <v>219</v>
      </c>
      <c r="C55" s="78" t="s">
        <v>53</v>
      </c>
      <c r="D55" s="81">
        <f t="shared" si="8"/>
        <v>50000</v>
      </c>
    </row>
    <row r="56" spans="1:4" ht="30" x14ac:dyDescent="0.25">
      <c r="A56" s="80" t="s">
        <v>62</v>
      </c>
      <c r="B56" s="78" t="s">
        <v>219</v>
      </c>
      <c r="C56" s="78" t="s">
        <v>54</v>
      </c>
      <c r="D56" s="82">
        <v>50000</v>
      </c>
    </row>
    <row r="57" spans="1:4" ht="14.25" x14ac:dyDescent="0.2">
      <c r="A57" s="83" t="s">
        <v>140</v>
      </c>
      <c r="B57" s="77" t="s">
        <v>139</v>
      </c>
      <c r="C57" s="77"/>
      <c r="D57" s="75">
        <f t="shared" ref="D57:D58" si="9">D58</f>
        <v>2115936.5</v>
      </c>
    </row>
    <row r="58" spans="1:4" ht="45" x14ac:dyDescent="0.25">
      <c r="A58" s="87" t="s">
        <v>80</v>
      </c>
      <c r="B58" s="78" t="s">
        <v>139</v>
      </c>
      <c r="C58" s="85">
        <v>100</v>
      </c>
      <c r="D58" s="81">
        <f t="shared" si="9"/>
        <v>2115936.5</v>
      </c>
    </row>
    <row r="59" spans="1:4" ht="15" x14ac:dyDescent="0.25">
      <c r="A59" s="87" t="s">
        <v>87</v>
      </c>
      <c r="B59" s="78" t="s">
        <v>139</v>
      </c>
      <c r="C59" s="85">
        <v>120</v>
      </c>
      <c r="D59" s="82">
        <v>2115936.5</v>
      </c>
    </row>
    <row r="60" spans="1:4" ht="14.25" x14ac:dyDescent="0.2">
      <c r="A60" s="83" t="s">
        <v>141</v>
      </c>
      <c r="B60" s="77" t="s">
        <v>193</v>
      </c>
      <c r="C60" s="77"/>
      <c r="D60" s="75">
        <f>D61+D63</f>
        <v>287000</v>
      </c>
    </row>
    <row r="61" spans="1:4" ht="45" x14ac:dyDescent="0.25">
      <c r="A61" s="87" t="s">
        <v>80</v>
      </c>
      <c r="B61" s="78" t="s">
        <v>193</v>
      </c>
      <c r="C61" s="85">
        <v>100</v>
      </c>
      <c r="D61" s="81">
        <f>D62</f>
        <v>267000</v>
      </c>
    </row>
    <row r="62" spans="1:4" ht="15" x14ac:dyDescent="0.25">
      <c r="A62" s="87" t="s">
        <v>87</v>
      </c>
      <c r="B62" s="78" t="s">
        <v>193</v>
      </c>
      <c r="C62" s="85">
        <v>120</v>
      </c>
      <c r="D62" s="82">
        <v>267000</v>
      </c>
    </row>
    <row r="63" spans="1:4" ht="15" x14ac:dyDescent="0.25">
      <c r="A63" s="80" t="s">
        <v>61</v>
      </c>
      <c r="B63" s="78" t="s">
        <v>193</v>
      </c>
      <c r="C63" s="78" t="s">
        <v>53</v>
      </c>
      <c r="D63" s="81">
        <f>D64</f>
        <v>20000</v>
      </c>
    </row>
    <row r="64" spans="1:4" ht="30" x14ac:dyDescent="0.25">
      <c r="A64" s="80" t="s">
        <v>62</v>
      </c>
      <c r="B64" s="78" t="s">
        <v>193</v>
      </c>
      <c r="C64" s="78" t="s">
        <v>54</v>
      </c>
      <c r="D64" s="82">
        <v>20000</v>
      </c>
    </row>
    <row r="65" spans="1:4" ht="28.5" x14ac:dyDescent="0.2">
      <c r="A65" s="83" t="s">
        <v>144</v>
      </c>
      <c r="B65" s="77" t="s">
        <v>145</v>
      </c>
      <c r="C65" s="77"/>
      <c r="D65" s="75">
        <f t="shared" ref="D65:D66" si="10">D66</f>
        <v>315000</v>
      </c>
    </row>
    <row r="66" spans="1:4" ht="15" x14ac:dyDescent="0.25">
      <c r="A66" s="80" t="s">
        <v>61</v>
      </c>
      <c r="B66" s="78" t="s">
        <v>145</v>
      </c>
      <c r="C66" s="78" t="s">
        <v>53</v>
      </c>
      <c r="D66" s="81">
        <f t="shared" si="10"/>
        <v>315000</v>
      </c>
    </row>
    <row r="67" spans="1:4" ht="30" x14ac:dyDescent="0.25">
      <c r="A67" s="80" t="s">
        <v>62</v>
      </c>
      <c r="B67" s="78" t="s">
        <v>145</v>
      </c>
      <c r="C67" s="78" t="s">
        <v>54</v>
      </c>
      <c r="D67" s="82">
        <v>315000</v>
      </c>
    </row>
    <row r="68" spans="1:4" ht="29.25" x14ac:dyDescent="0.25">
      <c r="A68" s="79" t="s">
        <v>83</v>
      </c>
      <c r="B68" s="77" t="s">
        <v>147</v>
      </c>
      <c r="C68" s="85"/>
      <c r="D68" s="75">
        <f>D69+D71</f>
        <v>522156</v>
      </c>
    </row>
    <row r="69" spans="1:4" ht="45" x14ac:dyDescent="0.25">
      <c r="A69" s="87" t="s">
        <v>80</v>
      </c>
      <c r="B69" s="78" t="s">
        <v>147</v>
      </c>
      <c r="C69" s="85">
        <v>100</v>
      </c>
      <c r="D69" s="81">
        <f>D70</f>
        <v>289656</v>
      </c>
    </row>
    <row r="70" spans="1:4" ht="15" x14ac:dyDescent="0.25">
      <c r="A70" s="87" t="s">
        <v>87</v>
      </c>
      <c r="B70" s="78" t="s">
        <v>147</v>
      </c>
      <c r="C70" s="85">
        <v>120</v>
      </c>
      <c r="D70" s="82">
        <v>289656</v>
      </c>
    </row>
    <row r="71" spans="1:4" ht="15" x14ac:dyDescent="0.25">
      <c r="A71" s="80" t="s">
        <v>61</v>
      </c>
      <c r="B71" s="78" t="s">
        <v>147</v>
      </c>
      <c r="C71" s="78" t="s">
        <v>53</v>
      </c>
      <c r="D71" s="81">
        <f>D72</f>
        <v>232500</v>
      </c>
    </row>
    <row r="72" spans="1:4" ht="30" x14ac:dyDescent="0.25">
      <c r="A72" s="80" t="s">
        <v>62</v>
      </c>
      <c r="B72" s="78" t="s">
        <v>147</v>
      </c>
      <c r="C72" s="78" t="s">
        <v>54</v>
      </c>
      <c r="D72" s="82">
        <v>232500</v>
      </c>
    </row>
    <row r="73" spans="1:4" ht="14.25" x14ac:dyDescent="0.2">
      <c r="A73" s="83" t="s">
        <v>142</v>
      </c>
      <c r="B73" s="77" t="s">
        <v>143</v>
      </c>
      <c r="C73" s="77"/>
      <c r="D73" s="75">
        <f t="shared" ref="D73:D74" si="11">D74</f>
        <v>268944</v>
      </c>
    </row>
    <row r="74" spans="1:4" ht="45" x14ac:dyDescent="0.25">
      <c r="A74" s="87" t="s">
        <v>80</v>
      </c>
      <c r="B74" s="78" t="s">
        <v>143</v>
      </c>
      <c r="C74" s="85">
        <v>100</v>
      </c>
      <c r="D74" s="81">
        <f t="shared" si="11"/>
        <v>268944</v>
      </c>
    </row>
    <row r="75" spans="1:4" ht="15" x14ac:dyDescent="0.25">
      <c r="A75" s="87" t="s">
        <v>87</v>
      </c>
      <c r="B75" s="78" t="s">
        <v>143</v>
      </c>
      <c r="C75" s="85">
        <v>120</v>
      </c>
      <c r="D75" s="82">
        <v>268944</v>
      </c>
    </row>
    <row r="76" spans="1:4" ht="30" x14ac:dyDescent="0.25">
      <c r="A76" s="76" t="s">
        <v>175</v>
      </c>
      <c r="B76" s="77" t="s">
        <v>174</v>
      </c>
      <c r="C76" s="78"/>
      <c r="D76" s="75">
        <f>D77</f>
        <v>18189094</v>
      </c>
    </row>
    <row r="77" spans="1:4" ht="15" x14ac:dyDescent="0.25">
      <c r="A77" s="86" t="s">
        <v>249</v>
      </c>
      <c r="B77" s="77" t="s">
        <v>240</v>
      </c>
      <c r="C77" s="78"/>
      <c r="D77" s="75">
        <f>D78+D83+D86</f>
        <v>18189094</v>
      </c>
    </row>
    <row r="78" spans="1:4" ht="14.25" x14ac:dyDescent="0.2">
      <c r="A78" s="86" t="s">
        <v>76</v>
      </c>
      <c r="B78" s="77" t="s">
        <v>244</v>
      </c>
      <c r="C78" s="77"/>
      <c r="D78" s="75">
        <f>D79+D81</f>
        <v>17334094</v>
      </c>
    </row>
    <row r="79" spans="1:4" ht="45" x14ac:dyDescent="0.25">
      <c r="A79" s="87" t="s">
        <v>77</v>
      </c>
      <c r="B79" s="78" t="s">
        <v>244</v>
      </c>
      <c r="C79" s="78" t="s">
        <v>50</v>
      </c>
      <c r="D79" s="81">
        <f t="shared" ref="D79" si="12">D80</f>
        <v>14645094</v>
      </c>
    </row>
    <row r="80" spans="1:4" ht="15" x14ac:dyDescent="0.25">
      <c r="A80" s="87" t="s">
        <v>78</v>
      </c>
      <c r="B80" s="78" t="s">
        <v>244</v>
      </c>
      <c r="C80" s="78" t="s">
        <v>79</v>
      </c>
      <c r="D80" s="82">
        <v>14645094</v>
      </c>
    </row>
    <row r="81" spans="1:4" ht="15" x14ac:dyDescent="0.25">
      <c r="A81" s="80" t="s">
        <v>61</v>
      </c>
      <c r="B81" s="78" t="s">
        <v>244</v>
      </c>
      <c r="C81" s="78" t="s">
        <v>53</v>
      </c>
      <c r="D81" s="81">
        <f>D82</f>
        <v>2689000</v>
      </c>
    </row>
    <row r="82" spans="1:4" ht="30" x14ac:dyDescent="0.25">
      <c r="A82" s="80" t="s">
        <v>62</v>
      </c>
      <c r="B82" s="78" t="s">
        <v>244</v>
      </c>
      <c r="C82" s="78" t="s">
        <v>54</v>
      </c>
      <c r="D82" s="82">
        <v>2689000</v>
      </c>
    </row>
    <row r="83" spans="1:4" ht="16.5" customHeight="1" x14ac:dyDescent="0.25">
      <c r="A83" s="86" t="s">
        <v>84</v>
      </c>
      <c r="B83" s="77" t="s">
        <v>241</v>
      </c>
      <c r="C83" s="78"/>
      <c r="D83" s="75">
        <f t="shared" ref="D83:D84" si="13">D84</f>
        <v>260000</v>
      </c>
    </row>
    <row r="84" spans="1:4" ht="15" x14ac:dyDescent="0.25">
      <c r="A84" s="80" t="s">
        <v>61</v>
      </c>
      <c r="B84" s="78" t="s">
        <v>241</v>
      </c>
      <c r="C84" s="78" t="s">
        <v>53</v>
      </c>
      <c r="D84" s="81">
        <f t="shared" si="13"/>
        <v>260000</v>
      </c>
    </row>
    <row r="85" spans="1:4" ht="30" x14ac:dyDescent="0.25">
      <c r="A85" s="80" t="s">
        <v>62</v>
      </c>
      <c r="B85" s="78" t="s">
        <v>241</v>
      </c>
      <c r="C85" s="78" t="s">
        <v>54</v>
      </c>
      <c r="D85" s="82">
        <v>260000</v>
      </c>
    </row>
    <row r="86" spans="1:4" ht="15" customHeight="1" x14ac:dyDescent="0.25">
      <c r="A86" s="86" t="s">
        <v>85</v>
      </c>
      <c r="B86" s="77" t="s">
        <v>243</v>
      </c>
      <c r="C86" s="78"/>
      <c r="D86" s="75">
        <f t="shared" ref="D86:D87" si="14">D87</f>
        <v>595000</v>
      </c>
    </row>
    <row r="87" spans="1:4" ht="15" x14ac:dyDescent="0.25">
      <c r="A87" s="80" t="s">
        <v>61</v>
      </c>
      <c r="B87" s="78" t="s">
        <v>243</v>
      </c>
      <c r="C87" s="78" t="s">
        <v>53</v>
      </c>
      <c r="D87" s="81">
        <f t="shared" si="14"/>
        <v>595000</v>
      </c>
    </row>
    <row r="88" spans="1:4" ht="30" x14ac:dyDescent="0.25">
      <c r="A88" s="80" t="s">
        <v>62</v>
      </c>
      <c r="B88" s="78" t="s">
        <v>243</v>
      </c>
      <c r="C88" s="78" t="s">
        <v>54</v>
      </c>
      <c r="D88" s="82">
        <v>595000</v>
      </c>
    </row>
    <row r="89" spans="1:4" ht="30" x14ac:dyDescent="0.25">
      <c r="A89" s="76" t="s">
        <v>72</v>
      </c>
      <c r="B89" s="77" t="s">
        <v>187</v>
      </c>
      <c r="C89" s="78"/>
      <c r="D89" s="75">
        <f>D90</f>
        <v>7996315</v>
      </c>
    </row>
    <row r="90" spans="1:4" ht="28.5" x14ac:dyDescent="0.25">
      <c r="A90" s="95" t="s">
        <v>216</v>
      </c>
      <c r="B90" s="77" t="s">
        <v>188</v>
      </c>
      <c r="C90" s="78"/>
      <c r="D90" s="75">
        <f>D96+D91+D99</f>
        <v>7996315</v>
      </c>
    </row>
    <row r="91" spans="1:4" ht="14.25" x14ac:dyDescent="0.2">
      <c r="A91" s="86" t="s">
        <v>76</v>
      </c>
      <c r="B91" s="77" t="s">
        <v>191</v>
      </c>
      <c r="C91" s="77"/>
      <c r="D91" s="75">
        <f>D92+D94</f>
        <v>6941315</v>
      </c>
    </row>
    <row r="92" spans="1:4" ht="51" customHeight="1" x14ac:dyDescent="0.25">
      <c r="A92" s="87" t="s">
        <v>217</v>
      </c>
      <c r="B92" s="78" t="s">
        <v>191</v>
      </c>
      <c r="C92" s="78" t="s">
        <v>50</v>
      </c>
      <c r="D92" s="81">
        <f>D93</f>
        <v>6544315</v>
      </c>
    </row>
    <row r="93" spans="1:4" ht="15" x14ac:dyDescent="0.25">
      <c r="A93" s="87" t="s">
        <v>78</v>
      </c>
      <c r="B93" s="78" t="s">
        <v>191</v>
      </c>
      <c r="C93" s="78" t="s">
        <v>79</v>
      </c>
      <c r="D93" s="82">
        <v>6544315</v>
      </c>
    </row>
    <row r="94" spans="1:4" ht="15" x14ac:dyDescent="0.25">
      <c r="A94" s="80" t="s">
        <v>61</v>
      </c>
      <c r="B94" s="78" t="s">
        <v>191</v>
      </c>
      <c r="C94" s="78" t="s">
        <v>53</v>
      </c>
      <c r="D94" s="96">
        <f>D95</f>
        <v>397000</v>
      </c>
    </row>
    <row r="95" spans="1:4" ht="30" x14ac:dyDescent="0.25">
      <c r="A95" s="80" t="s">
        <v>62</v>
      </c>
      <c r="B95" s="78" t="s">
        <v>191</v>
      </c>
      <c r="C95" s="78" t="s">
        <v>54</v>
      </c>
      <c r="D95" s="82">
        <v>397000</v>
      </c>
    </row>
    <row r="96" spans="1:4" ht="15" x14ac:dyDescent="0.25">
      <c r="A96" s="86" t="s">
        <v>248</v>
      </c>
      <c r="B96" s="77" t="s">
        <v>247</v>
      </c>
      <c r="C96" s="78"/>
      <c r="D96" s="75">
        <f t="shared" ref="D96:D100" si="15">D97</f>
        <v>280000</v>
      </c>
    </row>
    <row r="97" spans="1:7" ht="15" x14ac:dyDescent="0.25">
      <c r="A97" s="80" t="s">
        <v>61</v>
      </c>
      <c r="B97" s="78" t="s">
        <v>247</v>
      </c>
      <c r="C97" s="78" t="s">
        <v>53</v>
      </c>
      <c r="D97" s="81">
        <f t="shared" si="15"/>
        <v>280000</v>
      </c>
    </row>
    <row r="98" spans="1:7" ht="30" x14ac:dyDescent="0.25">
      <c r="A98" s="80" t="s">
        <v>62</v>
      </c>
      <c r="B98" s="78" t="s">
        <v>247</v>
      </c>
      <c r="C98" s="78" t="s">
        <v>54</v>
      </c>
      <c r="D98" s="82">
        <v>280000</v>
      </c>
    </row>
    <row r="99" spans="1:7" ht="29.25" x14ac:dyDescent="0.25">
      <c r="A99" s="86" t="s">
        <v>189</v>
      </c>
      <c r="B99" s="77" t="s">
        <v>190</v>
      </c>
      <c r="C99" s="78"/>
      <c r="D99" s="75">
        <f t="shared" si="15"/>
        <v>775000</v>
      </c>
    </row>
    <row r="100" spans="1:7" ht="15" x14ac:dyDescent="0.25">
      <c r="A100" s="80" t="s">
        <v>61</v>
      </c>
      <c r="B100" s="78" t="s">
        <v>190</v>
      </c>
      <c r="C100" s="78" t="s">
        <v>53</v>
      </c>
      <c r="D100" s="81">
        <f t="shared" si="15"/>
        <v>775000</v>
      </c>
    </row>
    <row r="101" spans="1:7" ht="30" x14ac:dyDescent="0.25">
      <c r="A101" s="80" t="s">
        <v>62</v>
      </c>
      <c r="B101" s="78" t="s">
        <v>190</v>
      </c>
      <c r="C101" s="78" t="s">
        <v>54</v>
      </c>
      <c r="D101" s="82">
        <v>775000</v>
      </c>
    </row>
    <row r="102" spans="1:7" ht="30" x14ac:dyDescent="0.25">
      <c r="A102" s="76" t="s">
        <v>67</v>
      </c>
      <c r="B102" s="77" t="s">
        <v>146</v>
      </c>
      <c r="C102" s="85"/>
      <c r="D102" s="75">
        <f>D103</f>
        <v>30728229.300000004</v>
      </c>
    </row>
    <row r="103" spans="1:7" ht="30" x14ac:dyDescent="0.25">
      <c r="A103" s="100" t="s">
        <v>195</v>
      </c>
      <c r="B103" s="77" t="s">
        <v>164</v>
      </c>
      <c r="C103" s="85"/>
      <c r="D103" s="75">
        <f>D104+D107+D110+D113+D116+D122+D119</f>
        <v>30728229.300000004</v>
      </c>
    </row>
    <row r="104" spans="1:7" ht="14.25" x14ac:dyDescent="0.2">
      <c r="A104" s="86" t="s">
        <v>68</v>
      </c>
      <c r="B104" s="77" t="s">
        <v>165</v>
      </c>
      <c r="C104" s="74"/>
      <c r="D104" s="75">
        <f>D105</f>
        <v>8500000</v>
      </c>
    </row>
    <row r="105" spans="1:7" ht="15" x14ac:dyDescent="0.25">
      <c r="A105" s="80" t="s">
        <v>61</v>
      </c>
      <c r="B105" s="78" t="s">
        <v>165</v>
      </c>
      <c r="C105" s="85">
        <v>200</v>
      </c>
      <c r="D105" s="81">
        <f>D106</f>
        <v>8500000</v>
      </c>
    </row>
    <row r="106" spans="1:7" ht="30" x14ac:dyDescent="0.25">
      <c r="A106" s="80" t="s">
        <v>62</v>
      </c>
      <c r="B106" s="78" t="s">
        <v>165</v>
      </c>
      <c r="C106" s="85">
        <v>240</v>
      </c>
      <c r="D106" s="82">
        <v>8500000</v>
      </c>
    </row>
    <row r="107" spans="1:7" ht="15" x14ac:dyDescent="0.25">
      <c r="A107" s="79" t="s">
        <v>105</v>
      </c>
      <c r="B107" s="77" t="s">
        <v>166</v>
      </c>
      <c r="C107" s="85"/>
      <c r="D107" s="75">
        <f t="shared" ref="D107:D108" si="16">D108</f>
        <v>12348348.49</v>
      </c>
    </row>
    <row r="108" spans="1:7" ht="15" x14ac:dyDescent="0.25">
      <c r="A108" s="80" t="s">
        <v>61</v>
      </c>
      <c r="B108" s="78" t="s">
        <v>166</v>
      </c>
      <c r="C108" s="85">
        <v>200</v>
      </c>
      <c r="D108" s="81">
        <f t="shared" si="16"/>
        <v>12348348.49</v>
      </c>
    </row>
    <row r="109" spans="1:7" ht="30" x14ac:dyDescent="0.25">
      <c r="A109" s="80" t="s">
        <v>62</v>
      </c>
      <c r="B109" s="78" t="s">
        <v>166</v>
      </c>
      <c r="C109" s="85">
        <v>240</v>
      </c>
      <c r="D109" s="82">
        <v>12348348.49</v>
      </c>
    </row>
    <row r="110" spans="1:7" ht="14.25" customHeight="1" x14ac:dyDescent="0.2">
      <c r="A110" s="79" t="s">
        <v>107</v>
      </c>
      <c r="B110" s="77" t="s">
        <v>192</v>
      </c>
      <c r="C110" s="74"/>
      <c r="D110" s="75">
        <f t="shared" ref="D110:D111" si="17">D111</f>
        <v>1357644.53</v>
      </c>
    </row>
    <row r="111" spans="1:7" ht="15" x14ac:dyDescent="0.25">
      <c r="A111" s="80" t="s">
        <v>61</v>
      </c>
      <c r="B111" s="78" t="s">
        <v>192</v>
      </c>
      <c r="C111" s="85">
        <v>200</v>
      </c>
      <c r="D111" s="81">
        <f t="shared" si="17"/>
        <v>1357644.53</v>
      </c>
    </row>
    <row r="112" spans="1:7" ht="30" x14ac:dyDescent="0.25">
      <c r="A112" s="80" t="s">
        <v>62</v>
      </c>
      <c r="B112" s="78" t="s">
        <v>192</v>
      </c>
      <c r="C112" s="85">
        <v>240</v>
      </c>
      <c r="D112" s="82">
        <v>1357644.53</v>
      </c>
      <c r="G112" s="58"/>
    </row>
    <row r="113" spans="1:4" ht="28.5" x14ac:dyDescent="0.2">
      <c r="A113" s="79" t="s">
        <v>222</v>
      </c>
      <c r="B113" s="77" t="s">
        <v>221</v>
      </c>
      <c r="C113" s="74"/>
      <c r="D113" s="75">
        <f t="shared" ref="D113:D114" si="18">D114</f>
        <v>21000</v>
      </c>
    </row>
    <row r="114" spans="1:4" ht="15" x14ac:dyDescent="0.25">
      <c r="A114" s="80" t="s">
        <v>61</v>
      </c>
      <c r="B114" s="78" t="s">
        <v>221</v>
      </c>
      <c r="C114" s="85">
        <v>200</v>
      </c>
      <c r="D114" s="81">
        <f t="shared" si="18"/>
        <v>21000</v>
      </c>
    </row>
    <row r="115" spans="1:4" ht="30" x14ac:dyDescent="0.25">
      <c r="A115" s="80" t="s">
        <v>62</v>
      </c>
      <c r="B115" s="78" t="s">
        <v>221</v>
      </c>
      <c r="C115" s="85">
        <v>240</v>
      </c>
      <c r="D115" s="82">
        <v>21000</v>
      </c>
    </row>
    <row r="116" spans="1:4" ht="15" x14ac:dyDescent="0.25">
      <c r="A116" s="79" t="s">
        <v>69</v>
      </c>
      <c r="B116" s="77" t="s">
        <v>167</v>
      </c>
      <c r="C116" s="85"/>
      <c r="D116" s="75">
        <f t="shared" ref="D116:D117" si="19">D117</f>
        <v>2800000</v>
      </c>
    </row>
    <row r="117" spans="1:4" ht="15" x14ac:dyDescent="0.25">
      <c r="A117" s="80" t="s">
        <v>61</v>
      </c>
      <c r="B117" s="78" t="s">
        <v>167</v>
      </c>
      <c r="C117" s="85">
        <v>200</v>
      </c>
      <c r="D117" s="81">
        <f t="shared" si="19"/>
        <v>2800000</v>
      </c>
    </row>
    <row r="118" spans="1:4" ht="30" x14ac:dyDescent="0.25">
      <c r="A118" s="80" t="s">
        <v>62</v>
      </c>
      <c r="B118" s="78" t="s">
        <v>167</v>
      </c>
      <c r="C118" s="85">
        <v>240</v>
      </c>
      <c r="D118" s="82">
        <v>2800000</v>
      </c>
    </row>
    <row r="119" spans="1:4" ht="14.25" x14ac:dyDescent="0.2">
      <c r="A119" s="79" t="s">
        <v>235</v>
      </c>
      <c r="B119" s="77" t="s">
        <v>234</v>
      </c>
      <c r="C119" s="74"/>
      <c r="D119" s="75">
        <f t="shared" ref="D119:D120" si="20">D120</f>
        <v>3000000</v>
      </c>
    </row>
    <row r="120" spans="1:4" ht="15" x14ac:dyDescent="0.25">
      <c r="A120" s="80" t="s">
        <v>61</v>
      </c>
      <c r="B120" s="78" t="s">
        <v>234</v>
      </c>
      <c r="C120" s="85">
        <v>200</v>
      </c>
      <c r="D120" s="81">
        <f t="shared" si="20"/>
        <v>3000000</v>
      </c>
    </row>
    <row r="121" spans="1:4" ht="30" x14ac:dyDescent="0.25">
      <c r="A121" s="80" t="s">
        <v>62</v>
      </c>
      <c r="B121" s="78" t="s">
        <v>234</v>
      </c>
      <c r="C121" s="85">
        <v>240</v>
      </c>
      <c r="D121" s="82">
        <v>3000000</v>
      </c>
    </row>
    <row r="122" spans="1:4" ht="15" x14ac:dyDescent="0.25">
      <c r="A122" s="79" t="s">
        <v>108</v>
      </c>
      <c r="B122" s="77" t="s">
        <v>168</v>
      </c>
      <c r="C122" s="85"/>
      <c r="D122" s="75">
        <f t="shared" ref="D122:D123" si="21">D123</f>
        <v>2701236.28</v>
      </c>
    </row>
    <row r="123" spans="1:4" ht="15" x14ac:dyDescent="0.25">
      <c r="A123" s="80" t="s">
        <v>61</v>
      </c>
      <c r="B123" s="78" t="s">
        <v>168</v>
      </c>
      <c r="C123" s="85">
        <v>200</v>
      </c>
      <c r="D123" s="81">
        <f t="shared" si="21"/>
        <v>2701236.28</v>
      </c>
    </row>
    <row r="124" spans="1:4" ht="30" x14ac:dyDescent="0.25">
      <c r="A124" s="80" t="s">
        <v>62</v>
      </c>
      <c r="B124" s="78" t="s">
        <v>168</v>
      </c>
      <c r="C124" s="85">
        <v>240</v>
      </c>
      <c r="D124" s="82">
        <v>2701236.28</v>
      </c>
    </row>
    <row r="125" spans="1:4" ht="30" x14ac:dyDescent="0.25">
      <c r="A125" s="76" t="s">
        <v>288</v>
      </c>
      <c r="B125" s="77" t="s">
        <v>273</v>
      </c>
      <c r="C125" s="85"/>
      <c r="D125" s="75">
        <f>D126+D130</f>
        <v>2788815.35</v>
      </c>
    </row>
    <row r="126" spans="1:4" ht="28.5" x14ac:dyDescent="0.25">
      <c r="A126" s="83" t="s">
        <v>275</v>
      </c>
      <c r="B126" s="77" t="s">
        <v>274</v>
      </c>
      <c r="C126" s="85"/>
      <c r="D126" s="75">
        <f>D127</f>
        <v>350000</v>
      </c>
    </row>
    <row r="127" spans="1:4" ht="15" x14ac:dyDescent="0.25">
      <c r="A127" s="79" t="s">
        <v>292</v>
      </c>
      <c r="B127" s="88" t="s">
        <v>293</v>
      </c>
      <c r="C127" s="85"/>
      <c r="D127" s="75">
        <f t="shared" ref="D127:D128" si="22">D128</f>
        <v>350000</v>
      </c>
    </row>
    <row r="128" spans="1:4" ht="15" x14ac:dyDescent="0.25">
      <c r="A128" s="80" t="s">
        <v>61</v>
      </c>
      <c r="B128" s="89" t="s">
        <v>293</v>
      </c>
      <c r="C128" s="85">
        <v>200</v>
      </c>
      <c r="D128" s="81">
        <f t="shared" si="22"/>
        <v>350000</v>
      </c>
    </row>
    <row r="129" spans="1:4" ht="30" x14ac:dyDescent="0.25">
      <c r="A129" s="80" t="s">
        <v>62</v>
      </c>
      <c r="B129" s="89" t="s">
        <v>293</v>
      </c>
      <c r="C129" s="85">
        <v>240</v>
      </c>
      <c r="D129" s="82">
        <v>350000</v>
      </c>
    </row>
    <row r="130" spans="1:4" ht="29.25" x14ac:dyDescent="0.25">
      <c r="A130" s="79" t="s">
        <v>297</v>
      </c>
      <c r="B130" s="88" t="s">
        <v>298</v>
      </c>
      <c r="C130" s="89"/>
      <c r="D130" s="75">
        <f>D131</f>
        <v>2438815.35</v>
      </c>
    </row>
    <row r="131" spans="1:4" ht="28.5" x14ac:dyDescent="0.2">
      <c r="A131" s="79" t="s">
        <v>299</v>
      </c>
      <c r="B131" s="88" t="s">
        <v>309</v>
      </c>
      <c r="C131" s="88"/>
      <c r="D131" s="75">
        <f t="shared" ref="D131:D132" si="23">D132</f>
        <v>2438815.35</v>
      </c>
    </row>
    <row r="132" spans="1:4" ht="15" x14ac:dyDescent="0.25">
      <c r="A132" s="80" t="s">
        <v>61</v>
      </c>
      <c r="B132" s="89" t="s">
        <v>309</v>
      </c>
      <c r="C132" s="89">
        <v>200</v>
      </c>
      <c r="D132" s="81">
        <f t="shared" si="23"/>
        <v>2438815.35</v>
      </c>
    </row>
    <row r="133" spans="1:4" ht="30" x14ac:dyDescent="0.25">
      <c r="A133" s="80" t="s">
        <v>62</v>
      </c>
      <c r="B133" s="89" t="s">
        <v>309</v>
      </c>
      <c r="C133" s="89">
        <v>240</v>
      </c>
      <c r="D133" s="82">
        <v>2438815.35</v>
      </c>
    </row>
    <row r="134" spans="1:4" ht="45" x14ac:dyDescent="0.25">
      <c r="A134" s="76" t="s">
        <v>64</v>
      </c>
      <c r="B134" s="88" t="s">
        <v>133</v>
      </c>
      <c r="C134" s="89"/>
      <c r="D134" s="75">
        <f t="shared" ref="D134:D135" si="24">D135</f>
        <v>613800</v>
      </c>
    </row>
    <row r="135" spans="1:4" ht="29.25" x14ac:dyDescent="0.25">
      <c r="A135" s="79" t="s">
        <v>131</v>
      </c>
      <c r="B135" s="88" t="s">
        <v>211</v>
      </c>
      <c r="C135" s="89"/>
      <c r="D135" s="75">
        <f t="shared" si="24"/>
        <v>613800</v>
      </c>
    </row>
    <row r="136" spans="1:4" ht="14.25" x14ac:dyDescent="0.2">
      <c r="A136" s="79" t="s">
        <v>212</v>
      </c>
      <c r="B136" s="88" t="s">
        <v>132</v>
      </c>
      <c r="C136" s="88"/>
      <c r="D136" s="75">
        <f t="shared" ref="D136:D137" si="25">D137</f>
        <v>613800</v>
      </c>
    </row>
    <row r="137" spans="1:4" ht="15" x14ac:dyDescent="0.25">
      <c r="A137" s="80" t="s">
        <v>61</v>
      </c>
      <c r="B137" s="89" t="s">
        <v>132</v>
      </c>
      <c r="C137" s="89" t="s">
        <v>53</v>
      </c>
      <c r="D137" s="81">
        <f t="shared" si="25"/>
        <v>613800</v>
      </c>
    </row>
    <row r="138" spans="1:4" ht="30" x14ac:dyDescent="0.25">
      <c r="A138" s="80" t="s">
        <v>62</v>
      </c>
      <c r="B138" s="89" t="s">
        <v>132</v>
      </c>
      <c r="C138" s="89" t="s">
        <v>54</v>
      </c>
      <c r="D138" s="82">
        <v>613800</v>
      </c>
    </row>
    <row r="139" spans="1:4" ht="30" x14ac:dyDescent="0.25">
      <c r="A139" s="76" t="s">
        <v>101</v>
      </c>
      <c r="B139" s="77" t="s">
        <v>148</v>
      </c>
      <c r="C139" s="78"/>
      <c r="D139" s="75">
        <f>D140</f>
        <v>19214613.990000002</v>
      </c>
    </row>
    <row r="140" spans="1:4" ht="29.25" x14ac:dyDescent="0.25">
      <c r="A140" s="79" t="s">
        <v>150</v>
      </c>
      <c r="B140" s="77" t="s">
        <v>149</v>
      </c>
      <c r="C140" s="78"/>
      <c r="D140" s="75">
        <f>D141+D144+D147+D150</f>
        <v>19214613.990000002</v>
      </c>
    </row>
    <row r="141" spans="1:4" ht="15" x14ac:dyDescent="0.25">
      <c r="A141" s="79" t="s">
        <v>103</v>
      </c>
      <c r="B141" s="77" t="s">
        <v>151</v>
      </c>
      <c r="C141" s="78"/>
      <c r="D141" s="75">
        <f t="shared" ref="D141:D142" si="26">D142</f>
        <v>14691864.99</v>
      </c>
    </row>
    <row r="142" spans="1:4" ht="15" x14ac:dyDescent="0.25">
      <c r="A142" s="80" t="s">
        <v>61</v>
      </c>
      <c r="B142" s="78" t="s">
        <v>151</v>
      </c>
      <c r="C142" s="78" t="s">
        <v>53</v>
      </c>
      <c r="D142" s="81">
        <f t="shared" si="26"/>
        <v>14691864.99</v>
      </c>
    </row>
    <row r="143" spans="1:4" ht="30" x14ac:dyDescent="0.25">
      <c r="A143" s="80" t="s">
        <v>62</v>
      </c>
      <c r="B143" s="78" t="s">
        <v>151</v>
      </c>
      <c r="C143" s="78" t="s">
        <v>54</v>
      </c>
      <c r="D143" s="82">
        <v>14691864.99</v>
      </c>
    </row>
    <row r="144" spans="1:4" ht="15" hidden="1" x14ac:dyDescent="0.25">
      <c r="A144" s="79" t="s">
        <v>152</v>
      </c>
      <c r="B144" s="77" t="s">
        <v>153</v>
      </c>
      <c r="C144" s="78"/>
      <c r="D144" s="75">
        <f t="shared" ref="D144:D145" si="27">D145</f>
        <v>0</v>
      </c>
    </row>
    <row r="145" spans="1:4" ht="15" hidden="1" x14ac:dyDescent="0.25">
      <c r="A145" s="80" t="s">
        <v>61</v>
      </c>
      <c r="B145" s="78" t="s">
        <v>153</v>
      </c>
      <c r="C145" s="78" t="s">
        <v>53</v>
      </c>
      <c r="D145" s="81">
        <f t="shared" si="27"/>
        <v>0</v>
      </c>
    </row>
    <row r="146" spans="1:4" ht="30" hidden="1" x14ac:dyDescent="0.25">
      <c r="A146" s="80" t="s">
        <v>62</v>
      </c>
      <c r="B146" s="78" t="s">
        <v>153</v>
      </c>
      <c r="C146" s="78" t="s">
        <v>54</v>
      </c>
      <c r="D146" s="82">
        <v>0</v>
      </c>
    </row>
    <row r="147" spans="1:4" ht="15" x14ac:dyDescent="0.25">
      <c r="A147" s="79" t="s">
        <v>104</v>
      </c>
      <c r="B147" s="77" t="s">
        <v>154</v>
      </c>
      <c r="C147" s="78"/>
      <c r="D147" s="75">
        <f t="shared" ref="D147:D148" si="28">D148</f>
        <v>100000</v>
      </c>
    </row>
    <row r="148" spans="1:4" ht="15" x14ac:dyDescent="0.25">
      <c r="A148" s="80" t="s">
        <v>61</v>
      </c>
      <c r="B148" s="78" t="s">
        <v>154</v>
      </c>
      <c r="C148" s="78" t="s">
        <v>53</v>
      </c>
      <c r="D148" s="81">
        <f t="shared" si="28"/>
        <v>100000</v>
      </c>
    </row>
    <row r="149" spans="1:4" ht="30" x14ac:dyDescent="0.25">
      <c r="A149" s="80" t="s">
        <v>62</v>
      </c>
      <c r="B149" s="78" t="s">
        <v>154</v>
      </c>
      <c r="C149" s="78" t="s">
        <v>54</v>
      </c>
      <c r="D149" s="82">
        <v>100000</v>
      </c>
    </row>
    <row r="150" spans="1:4" ht="29.25" x14ac:dyDescent="0.25">
      <c r="A150" s="79" t="s">
        <v>224</v>
      </c>
      <c r="B150" s="77" t="s">
        <v>321</v>
      </c>
      <c r="C150" s="78"/>
      <c r="D150" s="75">
        <f t="shared" ref="D150:D151" si="29">D151</f>
        <v>4422749</v>
      </c>
    </row>
    <row r="151" spans="1:4" ht="15" x14ac:dyDescent="0.25">
      <c r="A151" s="80" t="s">
        <v>61</v>
      </c>
      <c r="B151" s="78" t="s">
        <v>321</v>
      </c>
      <c r="C151" s="78" t="s">
        <v>53</v>
      </c>
      <c r="D151" s="81">
        <f t="shared" si="29"/>
        <v>4422749</v>
      </c>
    </row>
    <row r="152" spans="1:4" ht="30" x14ac:dyDescent="0.25">
      <c r="A152" s="80" t="s">
        <v>62</v>
      </c>
      <c r="B152" s="78" t="s">
        <v>321</v>
      </c>
      <c r="C152" s="78" t="s">
        <v>54</v>
      </c>
      <c r="D152" s="82">
        <v>4422749</v>
      </c>
    </row>
    <row r="153" spans="1:4" ht="15" x14ac:dyDescent="0.25">
      <c r="A153" s="76" t="s">
        <v>250</v>
      </c>
      <c r="B153" s="88" t="s">
        <v>160</v>
      </c>
      <c r="C153" s="78"/>
      <c r="D153" s="75">
        <f>D154+D158+D165</f>
        <v>1640000</v>
      </c>
    </row>
    <row r="154" spans="1:4" ht="15" x14ac:dyDescent="0.25">
      <c r="A154" s="83" t="s">
        <v>251</v>
      </c>
      <c r="B154" s="88" t="s">
        <v>161</v>
      </c>
      <c r="C154" s="78"/>
      <c r="D154" s="75">
        <f t="shared" ref="D154:D156" si="30">D155</f>
        <v>270000</v>
      </c>
    </row>
    <row r="155" spans="1:4" ht="14.25" x14ac:dyDescent="0.2">
      <c r="A155" s="83" t="s">
        <v>269</v>
      </c>
      <c r="B155" s="88" t="s">
        <v>162</v>
      </c>
      <c r="C155" s="88"/>
      <c r="D155" s="75">
        <f t="shared" si="30"/>
        <v>270000</v>
      </c>
    </row>
    <row r="156" spans="1:4" ht="15" x14ac:dyDescent="0.25">
      <c r="A156" s="80" t="s">
        <v>61</v>
      </c>
      <c r="B156" s="89" t="s">
        <v>162</v>
      </c>
      <c r="C156" s="78" t="s">
        <v>53</v>
      </c>
      <c r="D156" s="81">
        <f t="shared" si="30"/>
        <v>270000</v>
      </c>
    </row>
    <row r="157" spans="1:4" ht="30" x14ac:dyDescent="0.25">
      <c r="A157" s="80" t="s">
        <v>62</v>
      </c>
      <c r="B157" s="89" t="s">
        <v>162</v>
      </c>
      <c r="C157" s="78" t="s">
        <v>54</v>
      </c>
      <c r="D157" s="82">
        <v>270000</v>
      </c>
    </row>
    <row r="158" spans="1:4" ht="14.25" x14ac:dyDescent="0.2">
      <c r="A158" s="83" t="s">
        <v>252</v>
      </c>
      <c r="B158" s="88" t="s">
        <v>254</v>
      </c>
      <c r="C158" s="88"/>
      <c r="D158" s="75">
        <f>D159+D162</f>
        <v>560000</v>
      </c>
    </row>
    <row r="159" spans="1:4" ht="14.25" x14ac:dyDescent="0.2">
      <c r="A159" s="83" t="s">
        <v>258</v>
      </c>
      <c r="B159" s="88" t="s">
        <v>256</v>
      </c>
      <c r="C159" s="88"/>
      <c r="D159" s="75">
        <f t="shared" ref="D159:D160" si="31">D160</f>
        <v>260000</v>
      </c>
    </row>
    <row r="160" spans="1:4" ht="15" x14ac:dyDescent="0.25">
      <c r="A160" s="80" t="s">
        <v>61</v>
      </c>
      <c r="B160" s="89" t="s">
        <v>256</v>
      </c>
      <c r="C160" s="78" t="s">
        <v>53</v>
      </c>
      <c r="D160" s="81">
        <f t="shared" si="31"/>
        <v>260000</v>
      </c>
    </row>
    <row r="161" spans="1:4" ht="30" x14ac:dyDescent="0.25">
      <c r="A161" s="80" t="s">
        <v>62</v>
      </c>
      <c r="B161" s="89" t="s">
        <v>256</v>
      </c>
      <c r="C161" s="78" t="s">
        <v>54</v>
      </c>
      <c r="D161" s="82">
        <v>260000</v>
      </c>
    </row>
    <row r="162" spans="1:4" ht="14.25" x14ac:dyDescent="0.2">
      <c r="A162" s="83" t="s">
        <v>163</v>
      </c>
      <c r="B162" s="77" t="s">
        <v>260</v>
      </c>
      <c r="C162" s="74"/>
      <c r="D162" s="75">
        <f t="shared" ref="D162:D163" si="32">D163</f>
        <v>300000</v>
      </c>
    </row>
    <row r="163" spans="1:4" ht="15" x14ac:dyDescent="0.25">
      <c r="A163" s="80" t="s">
        <v>61</v>
      </c>
      <c r="B163" s="78" t="s">
        <v>260</v>
      </c>
      <c r="C163" s="85">
        <v>200</v>
      </c>
      <c r="D163" s="81">
        <f t="shared" si="32"/>
        <v>300000</v>
      </c>
    </row>
    <row r="164" spans="1:4" ht="30" x14ac:dyDescent="0.25">
      <c r="A164" s="80" t="s">
        <v>62</v>
      </c>
      <c r="B164" s="78" t="s">
        <v>260</v>
      </c>
      <c r="C164" s="85">
        <v>240</v>
      </c>
      <c r="D164" s="82">
        <v>300000</v>
      </c>
    </row>
    <row r="165" spans="1:4" ht="14.25" x14ac:dyDescent="0.2">
      <c r="A165" s="83" t="s">
        <v>253</v>
      </c>
      <c r="B165" s="88" t="s">
        <v>255</v>
      </c>
      <c r="C165" s="88"/>
      <c r="D165" s="75">
        <f t="shared" ref="D165:D167" si="33">D166</f>
        <v>810000</v>
      </c>
    </row>
    <row r="166" spans="1:4" ht="14.25" x14ac:dyDescent="0.2">
      <c r="A166" s="83" t="s">
        <v>259</v>
      </c>
      <c r="B166" s="88" t="s">
        <v>257</v>
      </c>
      <c r="C166" s="88"/>
      <c r="D166" s="75">
        <f t="shared" si="33"/>
        <v>810000</v>
      </c>
    </row>
    <row r="167" spans="1:4" ht="15" x14ac:dyDescent="0.25">
      <c r="A167" s="80" t="s">
        <v>61</v>
      </c>
      <c r="B167" s="89" t="s">
        <v>257</v>
      </c>
      <c r="C167" s="78" t="s">
        <v>53</v>
      </c>
      <c r="D167" s="81">
        <f t="shared" si="33"/>
        <v>810000</v>
      </c>
    </row>
    <row r="168" spans="1:4" ht="30" x14ac:dyDescent="0.25">
      <c r="A168" s="80" t="s">
        <v>62</v>
      </c>
      <c r="B168" s="89" t="s">
        <v>257</v>
      </c>
      <c r="C168" s="78" t="s">
        <v>54</v>
      </c>
      <c r="D168" s="82">
        <v>810000</v>
      </c>
    </row>
    <row r="169" spans="1:4" ht="45" x14ac:dyDescent="0.25">
      <c r="A169" s="76" t="s">
        <v>156</v>
      </c>
      <c r="B169" s="77" t="s">
        <v>157</v>
      </c>
      <c r="C169" s="85"/>
      <c r="D169" s="75">
        <f>D170</f>
        <v>302388</v>
      </c>
    </row>
    <row r="170" spans="1:4" ht="28.5" x14ac:dyDescent="0.25">
      <c r="A170" s="83" t="s">
        <v>158</v>
      </c>
      <c r="B170" s="77" t="s">
        <v>159</v>
      </c>
      <c r="C170" s="85"/>
      <c r="D170" s="75">
        <f>D171+D174</f>
        <v>302388</v>
      </c>
    </row>
    <row r="171" spans="1:4" ht="29.25" x14ac:dyDescent="0.25">
      <c r="A171" s="86" t="s">
        <v>226</v>
      </c>
      <c r="B171" s="77" t="s">
        <v>239</v>
      </c>
      <c r="C171" s="85"/>
      <c r="D171" s="75">
        <f t="shared" ref="D171:D172" si="34">D172</f>
        <v>302388</v>
      </c>
    </row>
    <row r="172" spans="1:4" ht="15" x14ac:dyDescent="0.25">
      <c r="A172" s="87" t="s">
        <v>61</v>
      </c>
      <c r="B172" s="78" t="s">
        <v>239</v>
      </c>
      <c r="C172" s="85">
        <v>200</v>
      </c>
      <c r="D172" s="81">
        <f t="shared" si="34"/>
        <v>302388</v>
      </c>
    </row>
    <row r="173" spans="1:4" ht="30" x14ac:dyDescent="0.25">
      <c r="A173" s="87" t="s">
        <v>62</v>
      </c>
      <c r="B173" s="78" t="s">
        <v>239</v>
      </c>
      <c r="C173" s="85">
        <v>240</v>
      </c>
      <c r="D173" s="82">
        <v>302388</v>
      </c>
    </row>
    <row r="174" spans="1:4" ht="15" hidden="1" x14ac:dyDescent="0.25">
      <c r="A174" s="83" t="s">
        <v>237</v>
      </c>
      <c r="B174" s="77" t="s">
        <v>238</v>
      </c>
      <c r="C174" s="85"/>
      <c r="D174" s="75">
        <f>D175</f>
        <v>0</v>
      </c>
    </row>
    <row r="175" spans="1:4" ht="15" hidden="1" x14ac:dyDescent="0.25">
      <c r="A175" s="87" t="s">
        <v>61</v>
      </c>
      <c r="B175" s="78" t="s">
        <v>238</v>
      </c>
      <c r="C175" s="85">
        <v>200</v>
      </c>
      <c r="D175" s="81">
        <f t="shared" ref="D175" si="35">D176</f>
        <v>0</v>
      </c>
    </row>
    <row r="176" spans="1:4" ht="30" hidden="1" x14ac:dyDescent="0.25">
      <c r="A176" s="87" t="s">
        <v>62</v>
      </c>
      <c r="B176" s="78" t="s">
        <v>238</v>
      </c>
      <c r="C176" s="85">
        <v>240</v>
      </c>
      <c r="D176" s="82"/>
    </row>
    <row r="177" spans="1:4" ht="30" x14ac:dyDescent="0.25">
      <c r="A177" s="76" t="s">
        <v>70</v>
      </c>
      <c r="B177" s="88" t="s">
        <v>135</v>
      </c>
      <c r="C177" s="89"/>
      <c r="D177" s="75">
        <f>D178</f>
        <v>4919000</v>
      </c>
    </row>
    <row r="178" spans="1:4" ht="43.5" x14ac:dyDescent="0.25">
      <c r="A178" s="86" t="s">
        <v>194</v>
      </c>
      <c r="B178" s="88" t="s">
        <v>134</v>
      </c>
      <c r="C178" s="89"/>
      <c r="D178" s="75">
        <f>D179+D182+D185+D193+D190+D196</f>
        <v>4919000</v>
      </c>
    </row>
    <row r="179" spans="1:4" ht="43.5" x14ac:dyDescent="0.25">
      <c r="A179" s="86" t="s">
        <v>277</v>
      </c>
      <c r="B179" s="77" t="s">
        <v>278</v>
      </c>
      <c r="C179" s="89"/>
      <c r="D179" s="75">
        <f t="shared" ref="D179:D180" si="36">D180</f>
        <v>50000</v>
      </c>
    </row>
    <row r="180" spans="1:4" ht="15" x14ac:dyDescent="0.25">
      <c r="A180" s="80" t="s">
        <v>61</v>
      </c>
      <c r="B180" s="78" t="s">
        <v>278</v>
      </c>
      <c r="C180" s="89" t="s">
        <v>53</v>
      </c>
      <c r="D180" s="81">
        <f t="shared" si="36"/>
        <v>50000</v>
      </c>
    </row>
    <row r="181" spans="1:4" ht="30" x14ac:dyDescent="0.25">
      <c r="A181" s="80" t="s">
        <v>62</v>
      </c>
      <c r="B181" s="78" t="s">
        <v>278</v>
      </c>
      <c r="C181" s="89" t="s">
        <v>54</v>
      </c>
      <c r="D181" s="82">
        <v>50000</v>
      </c>
    </row>
    <row r="182" spans="1:4" ht="29.25" x14ac:dyDescent="0.25">
      <c r="A182" s="86" t="s">
        <v>225</v>
      </c>
      <c r="B182" s="88" t="s">
        <v>220</v>
      </c>
      <c r="C182" s="89"/>
      <c r="D182" s="75">
        <f t="shared" ref="D182:D183" si="37">D183</f>
        <v>10000</v>
      </c>
    </row>
    <row r="183" spans="1:4" ht="15" x14ac:dyDescent="0.25">
      <c r="A183" s="80" t="s">
        <v>61</v>
      </c>
      <c r="B183" s="89" t="s">
        <v>220</v>
      </c>
      <c r="C183" s="89" t="s">
        <v>53</v>
      </c>
      <c r="D183" s="81">
        <f t="shared" si="37"/>
        <v>10000</v>
      </c>
    </row>
    <row r="184" spans="1:4" ht="30" x14ac:dyDescent="0.25">
      <c r="A184" s="80" t="s">
        <v>62</v>
      </c>
      <c r="B184" s="89" t="s">
        <v>220</v>
      </c>
      <c r="C184" s="89" t="s">
        <v>54</v>
      </c>
      <c r="D184" s="82">
        <v>10000</v>
      </c>
    </row>
    <row r="185" spans="1:4" ht="29.25" customHeight="1" x14ac:dyDescent="0.2">
      <c r="A185" s="86" t="s">
        <v>207</v>
      </c>
      <c r="B185" s="88" t="s">
        <v>233</v>
      </c>
      <c r="C185" s="88"/>
      <c r="D185" s="75">
        <f>D186+D188</f>
        <v>4367000</v>
      </c>
    </row>
    <row r="186" spans="1:4" ht="15" x14ac:dyDescent="0.25">
      <c r="A186" s="80" t="s">
        <v>61</v>
      </c>
      <c r="B186" s="89" t="s">
        <v>233</v>
      </c>
      <c r="C186" s="89" t="s">
        <v>53</v>
      </c>
      <c r="D186" s="81">
        <f t="shared" ref="D186" si="38">D187</f>
        <v>1367000</v>
      </c>
    </row>
    <row r="187" spans="1:4" ht="30" x14ac:dyDescent="0.25">
      <c r="A187" s="80" t="s">
        <v>62</v>
      </c>
      <c r="B187" s="89" t="s">
        <v>233</v>
      </c>
      <c r="C187" s="89" t="s">
        <v>54</v>
      </c>
      <c r="D187" s="82">
        <v>1367000</v>
      </c>
    </row>
    <row r="188" spans="1:4" ht="15" x14ac:dyDescent="0.25">
      <c r="A188" s="80" t="s">
        <v>45</v>
      </c>
      <c r="B188" s="89" t="s">
        <v>233</v>
      </c>
      <c r="C188" s="78" t="s">
        <v>55</v>
      </c>
      <c r="D188" s="81">
        <f>D189</f>
        <v>3000000</v>
      </c>
    </row>
    <row r="189" spans="1:4" ht="30" x14ac:dyDescent="0.25">
      <c r="A189" s="80" t="s">
        <v>66</v>
      </c>
      <c r="B189" s="89" t="s">
        <v>233</v>
      </c>
      <c r="C189" s="85">
        <v>810</v>
      </c>
      <c r="D189" s="82">
        <v>3000000</v>
      </c>
    </row>
    <row r="190" spans="1:4" ht="29.25" x14ac:dyDescent="0.25">
      <c r="A190" s="86" t="s">
        <v>279</v>
      </c>
      <c r="B190" s="77" t="s">
        <v>280</v>
      </c>
      <c r="C190" s="85"/>
      <c r="D190" s="75">
        <f t="shared" ref="D190:D191" si="39">D191</f>
        <v>250000</v>
      </c>
    </row>
    <row r="191" spans="1:4" ht="15" x14ac:dyDescent="0.25">
      <c r="A191" s="80" t="s">
        <v>61</v>
      </c>
      <c r="B191" s="78" t="s">
        <v>280</v>
      </c>
      <c r="C191" s="85">
        <v>200</v>
      </c>
      <c r="D191" s="81">
        <f t="shared" si="39"/>
        <v>250000</v>
      </c>
    </row>
    <row r="192" spans="1:4" ht="30" x14ac:dyDescent="0.25">
      <c r="A192" s="80" t="s">
        <v>62</v>
      </c>
      <c r="B192" s="78" t="s">
        <v>280</v>
      </c>
      <c r="C192" s="85">
        <v>240</v>
      </c>
      <c r="D192" s="82">
        <v>250000</v>
      </c>
    </row>
    <row r="193" spans="1:4" ht="72" x14ac:dyDescent="0.25">
      <c r="A193" s="86" t="s">
        <v>155</v>
      </c>
      <c r="B193" s="77" t="s">
        <v>232</v>
      </c>
      <c r="C193" s="85"/>
      <c r="D193" s="75">
        <f t="shared" ref="D193:D197" si="40">D194</f>
        <v>242000</v>
      </c>
    </row>
    <row r="194" spans="1:4" ht="15" x14ac:dyDescent="0.25">
      <c r="A194" s="80" t="s">
        <v>61</v>
      </c>
      <c r="B194" s="78" t="s">
        <v>232</v>
      </c>
      <c r="C194" s="85">
        <v>200</v>
      </c>
      <c r="D194" s="81">
        <f t="shared" si="40"/>
        <v>242000</v>
      </c>
    </row>
    <row r="195" spans="1:4" ht="30" x14ac:dyDescent="0.25">
      <c r="A195" s="80" t="s">
        <v>62</v>
      </c>
      <c r="B195" s="78" t="s">
        <v>232</v>
      </c>
      <c r="C195" s="85">
        <v>240</v>
      </c>
      <c r="D195" s="82">
        <v>242000</v>
      </c>
    </row>
    <row r="196" spans="1:4" ht="15" hidden="1" x14ac:dyDescent="0.25">
      <c r="A196" s="86" t="s">
        <v>290</v>
      </c>
      <c r="B196" s="77" t="s">
        <v>291</v>
      </c>
      <c r="C196" s="85"/>
      <c r="D196" s="75">
        <f t="shared" si="40"/>
        <v>0</v>
      </c>
    </row>
    <row r="197" spans="1:4" ht="15" hidden="1" x14ac:dyDescent="0.25">
      <c r="A197" s="80" t="s">
        <v>61</v>
      </c>
      <c r="B197" s="78" t="s">
        <v>291</v>
      </c>
      <c r="C197" s="85">
        <v>200</v>
      </c>
      <c r="D197" s="81">
        <f t="shared" si="40"/>
        <v>0</v>
      </c>
    </row>
    <row r="198" spans="1:4" ht="30" hidden="1" x14ac:dyDescent="0.25">
      <c r="A198" s="80" t="s">
        <v>62</v>
      </c>
      <c r="B198" s="78" t="s">
        <v>291</v>
      </c>
      <c r="C198" s="85">
        <v>240</v>
      </c>
      <c r="D198" s="82">
        <v>0</v>
      </c>
    </row>
    <row r="199" spans="1:4" ht="30" x14ac:dyDescent="0.2">
      <c r="A199" s="76" t="s">
        <v>289</v>
      </c>
      <c r="B199" s="77" t="s">
        <v>171</v>
      </c>
      <c r="C199" s="77"/>
      <c r="D199" s="75">
        <f>D200</f>
        <v>139130</v>
      </c>
    </row>
    <row r="200" spans="1:4" ht="28.5" x14ac:dyDescent="0.2">
      <c r="A200" s="86" t="s">
        <v>170</v>
      </c>
      <c r="B200" s="77" t="s">
        <v>172</v>
      </c>
      <c r="C200" s="77"/>
      <c r="D200" s="75">
        <f>D201</f>
        <v>139130</v>
      </c>
    </row>
    <row r="201" spans="1:4" ht="14.25" x14ac:dyDescent="0.2">
      <c r="A201" s="86" t="s">
        <v>173</v>
      </c>
      <c r="B201" s="77" t="s">
        <v>208</v>
      </c>
      <c r="C201" s="77"/>
      <c r="D201" s="75">
        <f>D202</f>
        <v>139130</v>
      </c>
    </row>
    <row r="202" spans="1:4" ht="15" x14ac:dyDescent="0.25">
      <c r="A202" s="80" t="s">
        <v>61</v>
      </c>
      <c r="B202" s="78" t="s">
        <v>208</v>
      </c>
      <c r="C202" s="85">
        <v>200</v>
      </c>
      <c r="D202" s="81">
        <f>D203</f>
        <v>139130</v>
      </c>
    </row>
    <row r="203" spans="1:4" ht="30" x14ac:dyDescent="0.25">
      <c r="A203" s="80" t="s">
        <v>62</v>
      </c>
      <c r="B203" s="78" t="s">
        <v>208</v>
      </c>
      <c r="C203" s="85">
        <v>240</v>
      </c>
      <c r="D203" s="82">
        <v>139130</v>
      </c>
    </row>
    <row r="204" spans="1:4" ht="30" x14ac:dyDescent="0.2">
      <c r="A204" s="76" t="s">
        <v>218</v>
      </c>
      <c r="B204" s="88" t="s">
        <v>116</v>
      </c>
      <c r="C204" s="88"/>
      <c r="D204" s="75">
        <f t="shared" ref="D204" si="41">D205</f>
        <v>115675293</v>
      </c>
    </row>
    <row r="205" spans="1:4" ht="28.5" x14ac:dyDescent="0.2">
      <c r="A205" s="83" t="s">
        <v>114</v>
      </c>
      <c r="B205" s="88" t="s">
        <v>117</v>
      </c>
      <c r="C205" s="88"/>
      <c r="D205" s="75">
        <f>D206+D211+D214</f>
        <v>115675293</v>
      </c>
    </row>
    <row r="206" spans="1:4" ht="14.25" x14ac:dyDescent="0.2">
      <c r="A206" s="83" t="s">
        <v>49</v>
      </c>
      <c r="B206" s="88" t="s">
        <v>118</v>
      </c>
      <c r="C206" s="88"/>
      <c r="D206" s="75">
        <f>D207+D209</f>
        <v>15320593</v>
      </c>
    </row>
    <row r="207" spans="1:4" ht="45" x14ac:dyDescent="0.25">
      <c r="A207" s="91" t="s">
        <v>80</v>
      </c>
      <c r="B207" s="89" t="s">
        <v>118</v>
      </c>
      <c r="C207" s="89" t="s">
        <v>50</v>
      </c>
      <c r="D207" s="81">
        <f>D208</f>
        <v>13219193</v>
      </c>
    </row>
    <row r="208" spans="1:4" ht="15" x14ac:dyDescent="0.25">
      <c r="A208" s="94" t="s">
        <v>86</v>
      </c>
      <c r="B208" s="89" t="s">
        <v>118</v>
      </c>
      <c r="C208" s="89" t="s">
        <v>52</v>
      </c>
      <c r="D208" s="82">
        <v>13219193</v>
      </c>
    </row>
    <row r="209" spans="1:4" ht="15" x14ac:dyDescent="0.25">
      <c r="A209" s="80" t="s">
        <v>61</v>
      </c>
      <c r="B209" s="89" t="s">
        <v>118</v>
      </c>
      <c r="C209" s="89" t="s">
        <v>53</v>
      </c>
      <c r="D209" s="81">
        <f>D210</f>
        <v>2101400</v>
      </c>
    </row>
    <row r="210" spans="1:4" ht="30" x14ac:dyDescent="0.25">
      <c r="A210" s="80" t="s">
        <v>62</v>
      </c>
      <c r="B210" s="89" t="s">
        <v>118</v>
      </c>
      <c r="C210" s="89" t="s">
        <v>54</v>
      </c>
      <c r="D210" s="82">
        <v>2101400</v>
      </c>
    </row>
    <row r="211" spans="1:4" ht="14.25" x14ac:dyDescent="0.2">
      <c r="A211" s="83" t="s">
        <v>314</v>
      </c>
      <c r="B211" s="88" t="s">
        <v>315</v>
      </c>
      <c r="C211" s="88"/>
      <c r="D211" s="75">
        <f t="shared" ref="D211:D212" si="42">D212</f>
        <v>100000000</v>
      </c>
    </row>
    <row r="212" spans="1:4" ht="15" x14ac:dyDescent="0.25">
      <c r="A212" s="94" t="s">
        <v>45</v>
      </c>
      <c r="B212" s="89" t="s">
        <v>315</v>
      </c>
      <c r="C212" s="89" t="s">
        <v>55</v>
      </c>
      <c r="D212" s="81">
        <f t="shared" si="42"/>
        <v>100000000</v>
      </c>
    </row>
    <row r="213" spans="1:4" ht="45" x14ac:dyDescent="0.25">
      <c r="A213" s="94" t="s">
        <v>316</v>
      </c>
      <c r="B213" s="89" t="s">
        <v>315</v>
      </c>
      <c r="C213" s="89" t="s">
        <v>317</v>
      </c>
      <c r="D213" s="82">
        <v>100000000</v>
      </c>
    </row>
    <row r="214" spans="1:4" ht="14.25" x14ac:dyDescent="0.2">
      <c r="A214" s="70" t="s">
        <v>106</v>
      </c>
      <c r="B214" s="97" t="s">
        <v>264</v>
      </c>
      <c r="C214" s="77"/>
      <c r="D214" s="75">
        <f>D215+D217</f>
        <v>354700</v>
      </c>
    </row>
    <row r="215" spans="1:4" ht="15" x14ac:dyDescent="0.25">
      <c r="A215" s="80" t="s">
        <v>61</v>
      </c>
      <c r="B215" s="98" t="s">
        <v>264</v>
      </c>
      <c r="C215" s="78" t="s">
        <v>53</v>
      </c>
      <c r="D215" s="81">
        <f>D216</f>
        <v>324700</v>
      </c>
    </row>
    <row r="216" spans="1:4" ht="30" x14ac:dyDescent="0.25">
      <c r="A216" s="80" t="s">
        <v>62</v>
      </c>
      <c r="B216" s="98" t="s">
        <v>264</v>
      </c>
      <c r="C216" s="78" t="s">
        <v>54</v>
      </c>
      <c r="D216" s="82">
        <v>324700</v>
      </c>
    </row>
    <row r="217" spans="1:4" ht="15" x14ac:dyDescent="0.25">
      <c r="A217" s="87" t="s">
        <v>45</v>
      </c>
      <c r="B217" s="98" t="s">
        <v>264</v>
      </c>
      <c r="C217" s="78" t="s">
        <v>55</v>
      </c>
      <c r="D217" s="81">
        <f>+D218</f>
        <v>30000</v>
      </c>
    </row>
    <row r="218" spans="1:4" ht="15" x14ac:dyDescent="0.25">
      <c r="A218" s="84" t="s">
        <v>63</v>
      </c>
      <c r="B218" s="98" t="s">
        <v>264</v>
      </c>
      <c r="C218" s="78" t="s">
        <v>56</v>
      </c>
      <c r="D218" s="82">
        <v>30000</v>
      </c>
    </row>
    <row r="219" spans="1:4" ht="15" x14ac:dyDescent="0.2">
      <c r="A219" s="80" t="s">
        <v>236</v>
      </c>
      <c r="B219" s="88" t="s">
        <v>119</v>
      </c>
      <c r="C219" s="88"/>
      <c r="D219" s="75">
        <f t="shared" ref="D219:D221" si="43">D220</f>
        <v>1610893</v>
      </c>
    </row>
    <row r="220" spans="1:4" ht="28.5" x14ac:dyDescent="0.2">
      <c r="A220" s="83" t="s">
        <v>58</v>
      </c>
      <c r="B220" s="88" t="s">
        <v>120</v>
      </c>
      <c r="C220" s="88"/>
      <c r="D220" s="75">
        <f t="shared" si="43"/>
        <v>1610893</v>
      </c>
    </row>
    <row r="221" spans="1:4" ht="45" x14ac:dyDescent="0.25">
      <c r="A221" s="91" t="s">
        <v>80</v>
      </c>
      <c r="B221" s="89" t="s">
        <v>120</v>
      </c>
      <c r="C221" s="89" t="s">
        <v>50</v>
      </c>
      <c r="D221" s="81">
        <f t="shared" si="43"/>
        <v>1610893</v>
      </c>
    </row>
    <row r="222" spans="1:4" ht="15" x14ac:dyDescent="0.25">
      <c r="A222" s="94" t="s">
        <v>75</v>
      </c>
      <c r="B222" s="89" t="s">
        <v>120</v>
      </c>
      <c r="C222" s="89" t="s">
        <v>52</v>
      </c>
      <c r="D222" s="82">
        <v>1610893</v>
      </c>
    </row>
    <row r="223" spans="1:4" ht="45" x14ac:dyDescent="0.2">
      <c r="A223" s="76" t="s">
        <v>48</v>
      </c>
      <c r="B223" s="88" t="s">
        <v>115</v>
      </c>
      <c r="C223" s="88"/>
      <c r="D223" s="75">
        <f t="shared" ref="D223:D225" si="44">D224</f>
        <v>1793076</v>
      </c>
    </row>
    <row r="224" spans="1:4" ht="20.25" customHeight="1" x14ac:dyDescent="0.2">
      <c r="A224" s="83" t="s">
        <v>9</v>
      </c>
      <c r="B224" s="88" t="s">
        <v>115</v>
      </c>
      <c r="C224" s="88"/>
      <c r="D224" s="75">
        <f t="shared" si="44"/>
        <v>1793076</v>
      </c>
    </row>
    <row r="225" spans="1:4" ht="27.75" customHeight="1" x14ac:dyDescent="0.25">
      <c r="A225" s="80" t="s">
        <v>61</v>
      </c>
      <c r="B225" s="89" t="s">
        <v>115</v>
      </c>
      <c r="C225" s="89" t="s">
        <v>50</v>
      </c>
      <c r="D225" s="81">
        <f t="shared" si="44"/>
        <v>1793076</v>
      </c>
    </row>
    <row r="226" spans="1:4" ht="27.75" customHeight="1" x14ac:dyDescent="0.25">
      <c r="A226" s="80" t="s">
        <v>62</v>
      </c>
      <c r="B226" s="89" t="s">
        <v>115</v>
      </c>
      <c r="C226" s="89" t="s">
        <v>52</v>
      </c>
      <c r="D226" s="82">
        <v>1793076</v>
      </c>
    </row>
    <row r="227" spans="1:4" ht="30" x14ac:dyDescent="0.25">
      <c r="A227" s="76" t="s">
        <v>82</v>
      </c>
      <c r="B227" s="88" t="s">
        <v>136</v>
      </c>
      <c r="C227" s="78" t="s">
        <v>74</v>
      </c>
      <c r="D227" s="75">
        <f t="shared" ref="D227:D228" si="45">D228</f>
        <v>684174</v>
      </c>
    </row>
    <row r="228" spans="1:4" ht="14.25" x14ac:dyDescent="0.2">
      <c r="A228" s="86" t="s">
        <v>73</v>
      </c>
      <c r="B228" s="97" t="s">
        <v>137</v>
      </c>
      <c r="C228" s="77" t="s">
        <v>74</v>
      </c>
      <c r="D228" s="75">
        <f t="shared" si="45"/>
        <v>684174</v>
      </c>
    </row>
    <row r="229" spans="1:4" ht="28.5" x14ac:dyDescent="0.2">
      <c r="A229" s="86" t="s">
        <v>20</v>
      </c>
      <c r="B229" s="97" t="s">
        <v>138</v>
      </c>
      <c r="C229" s="77" t="s">
        <v>74</v>
      </c>
      <c r="D229" s="75">
        <f>D230+D232</f>
        <v>684174</v>
      </c>
    </row>
    <row r="230" spans="1:4" ht="45" x14ac:dyDescent="0.25">
      <c r="A230" s="87" t="s">
        <v>80</v>
      </c>
      <c r="B230" s="98" t="s">
        <v>138</v>
      </c>
      <c r="C230" s="89" t="s">
        <v>50</v>
      </c>
      <c r="D230" s="81">
        <f>D231</f>
        <v>421378</v>
      </c>
    </row>
    <row r="231" spans="1:4" ht="15" x14ac:dyDescent="0.25">
      <c r="A231" s="87" t="s">
        <v>87</v>
      </c>
      <c r="B231" s="98" t="s">
        <v>138</v>
      </c>
      <c r="C231" s="89" t="s">
        <v>52</v>
      </c>
      <c r="D231" s="82">
        <v>421378</v>
      </c>
    </row>
    <row r="232" spans="1:4" ht="15" x14ac:dyDescent="0.25">
      <c r="A232" s="80" t="s">
        <v>61</v>
      </c>
      <c r="B232" s="98" t="s">
        <v>138</v>
      </c>
      <c r="C232" s="89" t="s">
        <v>53</v>
      </c>
      <c r="D232" s="81">
        <f>D233</f>
        <v>262796</v>
      </c>
    </row>
    <row r="233" spans="1:4" ht="30" x14ac:dyDescent="0.25">
      <c r="A233" s="80" t="s">
        <v>62</v>
      </c>
      <c r="B233" s="98" t="s">
        <v>138</v>
      </c>
      <c r="C233" s="89" t="s">
        <v>54</v>
      </c>
      <c r="D233" s="82">
        <v>262796</v>
      </c>
    </row>
    <row r="235" spans="1:4" ht="15" x14ac:dyDescent="0.25">
      <c r="A235" s="69"/>
    </row>
  </sheetData>
  <mergeCells count="1">
    <mergeCell ref="A8:D8"/>
  </mergeCells>
  <pageMargins left="1.1811023622047245" right="0.39370078740157483" top="0.74803149606299213" bottom="0.74803149606299213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09"/>
  <sheetViews>
    <sheetView workbookViewId="0">
      <selection activeCell="E118" sqref="E118"/>
    </sheetView>
  </sheetViews>
  <sheetFormatPr defaultRowHeight="12" x14ac:dyDescent="0.2"/>
  <cols>
    <col min="1" max="1" width="73.5703125" style="19" customWidth="1"/>
    <col min="2" max="2" width="16.140625" style="19" customWidth="1"/>
    <col min="3" max="3" width="14.42578125" style="19" customWidth="1"/>
    <col min="4" max="4" width="17.28515625" style="19" customWidth="1"/>
    <col min="5" max="5" width="17.5703125" style="19" customWidth="1"/>
    <col min="6" max="7" width="9.140625" style="19"/>
    <col min="8" max="9" width="11.7109375" style="19" bestFit="1" customWidth="1"/>
    <col min="10" max="238" width="9.140625" style="19"/>
    <col min="239" max="239" width="37.7109375" style="19" customWidth="1"/>
    <col min="240" max="240" width="7.5703125" style="19" customWidth="1"/>
    <col min="241" max="242" width="9" style="19" customWidth="1"/>
    <col min="243" max="243" width="6.42578125" style="19" customWidth="1"/>
    <col min="244" max="244" width="9.28515625" style="19" customWidth="1"/>
    <col min="245" max="245" width="11" style="19" customWidth="1"/>
    <col min="246" max="246" width="9.85546875" style="19" customWidth="1"/>
    <col min="247" max="249" width="0" style="19" hidden="1" customWidth="1"/>
    <col min="250" max="256" width="9.140625" style="19" customWidth="1"/>
    <col min="257" max="494" width="9.140625" style="19"/>
    <col min="495" max="495" width="37.7109375" style="19" customWidth="1"/>
    <col min="496" max="496" width="7.5703125" style="19" customWidth="1"/>
    <col min="497" max="498" width="9" style="19" customWidth="1"/>
    <col min="499" max="499" width="6.42578125" style="19" customWidth="1"/>
    <col min="500" max="500" width="9.28515625" style="19" customWidth="1"/>
    <col min="501" max="501" width="11" style="19" customWidth="1"/>
    <col min="502" max="502" width="9.85546875" style="19" customWidth="1"/>
    <col min="503" max="505" width="0" style="19" hidden="1" customWidth="1"/>
    <col min="506" max="512" width="9.140625" style="19" customWidth="1"/>
    <col min="513" max="750" width="9.140625" style="19"/>
    <col min="751" max="751" width="37.7109375" style="19" customWidth="1"/>
    <col min="752" max="752" width="7.5703125" style="19" customWidth="1"/>
    <col min="753" max="754" width="9" style="19" customWidth="1"/>
    <col min="755" max="755" width="6.42578125" style="19" customWidth="1"/>
    <col min="756" max="756" width="9.28515625" style="19" customWidth="1"/>
    <col min="757" max="757" width="11" style="19" customWidth="1"/>
    <col min="758" max="758" width="9.85546875" style="19" customWidth="1"/>
    <col min="759" max="761" width="0" style="19" hidden="1" customWidth="1"/>
    <col min="762" max="768" width="9.140625" style="19" customWidth="1"/>
    <col min="769" max="1006" width="9.140625" style="19"/>
    <col min="1007" max="1007" width="37.7109375" style="19" customWidth="1"/>
    <col min="1008" max="1008" width="7.5703125" style="19" customWidth="1"/>
    <col min="1009" max="1010" width="9" style="19" customWidth="1"/>
    <col min="1011" max="1011" width="6.42578125" style="19" customWidth="1"/>
    <col min="1012" max="1012" width="9.28515625" style="19" customWidth="1"/>
    <col min="1013" max="1013" width="11" style="19" customWidth="1"/>
    <col min="1014" max="1014" width="9.85546875" style="19" customWidth="1"/>
    <col min="1015" max="1017" width="0" style="19" hidden="1" customWidth="1"/>
    <col min="1018" max="1024" width="9.140625" style="19" customWidth="1"/>
    <col min="1025" max="1262" width="9.140625" style="19"/>
    <col min="1263" max="1263" width="37.7109375" style="19" customWidth="1"/>
    <col min="1264" max="1264" width="7.5703125" style="19" customWidth="1"/>
    <col min="1265" max="1266" width="9" style="19" customWidth="1"/>
    <col min="1267" max="1267" width="6.42578125" style="19" customWidth="1"/>
    <col min="1268" max="1268" width="9.28515625" style="19" customWidth="1"/>
    <col min="1269" max="1269" width="11" style="19" customWidth="1"/>
    <col min="1270" max="1270" width="9.85546875" style="19" customWidth="1"/>
    <col min="1271" max="1273" width="0" style="19" hidden="1" customWidth="1"/>
    <col min="1274" max="1280" width="9.140625" style="19" customWidth="1"/>
    <col min="1281" max="1518" width="9.140625" style="19"/>
    <col min="1519" max="1519" width="37.7109375" style="19" customWidth="1"/>
    <col min="1520" max="1520" width="7.5703125" style="19" customWidth="1"/>
    <col min="1521" max="1522" width="9" style="19" customWidth="1"/>
    <col min="1523" max="1523" width="6.42578125" style="19" customWidth="1"/>
    <col min="1524" max="1524" width="9.28515625" style="19" customWidth="1"/>
    <col min="1525" max="1525" width="11" style="19" customWidth="1"/>
    <col min="1526" max="1526" width="9.85546875" style="19" customWidth="1"/>
    <col min="1527" max="1529" width="0" style="19" hidden="1" customWidth="1"/>
    <col min="1530" max="1536" width="9.140625" style="19" customWidth="1"/>
    <col min="1537" max="1774" width="9.140625" style="19"/>
    <col min="1775" max="1775" width="37.7109375" style="19" customWidth="1"/>
    <col min="1776" max="1776" width="7.5703125" style="19" customWidth="1"/>
    <col min="1777" max="1778" width="9" style="19" customWidth="1"/>
    <col min="1779" max="1779" width="6.42578125" style="19" customWidth="1"/>
    <col min="1780" max="1780" width="9.28515625" style="19" customWidth="1"/>
    <col min="1781" max="1781" width="11" style="19" customWidth="1"/>
    <col min="1782" max="1782" width="9.85546875" style="19" customWidth="1"/>
    <col min="1783" max="1785" width="0" style="19" hidden="1" customWidth="1"/>
    <col min="1786" max="1792" width="9.140625" style="19" customWidth="1"/>
    <col min="1793" max="2030" width="9.140625" style="19"/>
    <col min="2031" max="2031" width="37.7109375" style="19" customWidth="1"/>
    <col min="2032" max="2032" width="7.5703125" style="19" customWidth="1"/>
    <col min="2033" max="2034" width="9" style="19" customWidth="1"/>
    <col min="2035" max="2035" width="6.42578125" style="19" customWidth="1"/>
    <col min="2036" max="2036" width="9.28515625" style="19" customWidth="1"/>
    <col min="2037" max="2037" width="11" style="19" customWidth="1"/>
    <col min="2038" max="2038" width="9.85546875" style="19" customWidth="1"/>
    <col min="2039" max="2041" width="0" style="19" hidden="1" customWidth="1"/>
    <col min="2042" max="2048" width="9.140625" style="19" customWidth="1"/>
    <col min="2049" max="2286" width="9.140625" style="19"/>
    <col min="2287" max="2287" width="37.7109375" style="19" customWidth="1"/>
    <col min="2288" max="2288" width="7.5703125" style="19" customWidth="1"/>
    <col min="2289" max="2290" width="9" style="19" customWidth="1"/>
    <col min="2291" max="2291" width="6.42578125" style="19" customWidth="1"/>
    <col min="2292" max="2292" width="9.28515625" style="19" customWidth="1"/>
    <col min="2293" max="2293" width="11" style="19" customWidth="1"/>
    <col min="2294" max="2294" width="9.85546875" style="19" customWidth="1"/>
    <col min="2295" max="2297" width="0" style="19" hidden="1" customWidth="1"/>
    <col min="2298" max="2304" width="9.140625" style="19" customWidth="1"/>
    <col min="2305" max="2542" width="9.140625" style="19"/>
    <col min="2543" max="2543" width="37.7109375" style="19" customWidth="1"/>
    <col min="2544" max="2544" width="7.5703125" style="19" customWidth="1"/>
    <col min="2545" max="2546" width="9" style="19" customWidth="1"/>
    <col min="2547" max="2547" width="6.42578125" style="19" customWidth="1"/>
    <col min="2548" max="2548" width="9.28515625" style="19" customWidth="1"/>
    <col min="2549" max="2549" width="11" style="19" customWidth="1"/>
    <col min="2550" max="2550" width="9.85546875" style="19" customWidth="1"/>
    <col min="2551" max="2553" width="0" style="19" hidden="1" customWidth="1"/>
    <col min="2554" max="2560" width="9.140625" style="19" customWidth="1"/>
    <col min="2561" max="2798" width="9.140625" style="19"/>
    <col min="2799" max="2799" width="37.7109375" style="19" customWidth="1"/>
    <col min="2800" max="2800" width="7.5703125" style="19" customWidth="1"/>
    <col min="2801" max="2802" width="9" style="19" customWidth="1"/>
    <col min="2803" max="2803" width="6.42578125" style="19" customWidth="1"/>
    <col min="2804" max="2804" width="9.28515625" style="19" customWidth="1"/>
    <col min="2805" max="2805" width="11" style="19" customWidth="1"/>
    <col min="2806" max="2806" width="9.85546875" style="19" customWidth="1"/>
    <col min="2807" max="2809" width="0" style="19" hidden="1" customWidth="1"/>
    <col min="2810" max="2816" width="9.140625" style="19" customWidth="1"/>
    <col min="2817" max="3054" width="9.140625" style="19"/>
    <col min="3055" max="3055" width="37.7109375" style="19" customWidth="1"/>
    <col min="3056" max="3056" width="7.5703125" style="19" customWidth="1"/>
    <col min="3057" max="3058" width="9" style="19" customWidth="1"/>
    <col min="3059" max="3059" width="6.42578125" style="19" customWidth="1"/>
    <col min="3060" max="3060" width="9.28515625" style="19" customWidth="1"/>
    <col min="3061" max="3061" width="11" style="19" customWidth="1"/>
    <col min="3062" max="3062" width="9.85546875" style="19" customWidth="1"/>
    <col min="3063" max="3065" width="0" style="19" hidden="1" customWidth="1"/>
    <col min="3066" max="3072" width="9.140625" style="19" customWidth="1"/>
    <col min="3073" max="3310" width="9.140625" style="19"/>
    <col min="3311" max="3311" width="37.7109375" style="19" customWidth="1"/>
    <col min="3312" max="3312" width="7.5703125" style="19" customWidth="1"/>
    <col min="3313" max="3314" width="9" style="19" customWidth="1"/>
    <col min="3315" max="3315" width="6.42578125" style="19" customWidth="1"/>
    <col min="3316" max="3316" width="9.28515625" style="19" customWidth="1"/>
    <col min="3317" max="3317" width="11" style="19" customWidth="1"/>
    <col min="3318" max="3318" width="9.85546875" style="19" customWidth="1"/>
    <col min="3319" max="3321" width="0" style="19" hidden="1" customWidth="1"/>
    <col min="3322" max="3328" width="9.140625" style="19" customWidth="1"/>
    <col min="3329" max="3566" width="9.140625" style="19"/>
    <col min="3567" max="3567" width="37.7109375" style="19" customWidth="1"/>
    <col min="3568" max="3568" width="7.5703125" style="19" customWidth="1"/>
    <col min="3569" max="3570" width="9" style="19" customWidth="1"/>
    <col min="3571" max="3571" width="6.42578125" style="19" customWidth="1"/>
    <col min="3572" max="3572" width="9.28515625" style="19" customWidth="1"/>
    <col min="3573" max="3573" width="11" style="19" customWidth="1"/>
    <col min="3574" max="3574" width="9.85546875" style="19" customWidth="1"/>
    <col min="3575" max="3577" width="0" style="19" hidden="1" customWidth="1"/>
    <col min="3578" max="3584" width="9.140625" style="19" customWidth="1"/>
    <col min="3585" max="3822" width="9.140625" style="19"/>
    <col min="3823" max="3823" width="37.7109375" style="19" customWidth="1"/>
    <col min="3824" max="3824" width="7.5703125" style="19" customWidth="1"/>
    <col min="3825" max="3826" width="9" style="19" customWidth="1"/>
    <col min="3827" max="3827" width="6.42578125" style="19" customWidth="1"/>
    <col min="3828" max="3828" width="9.28515625" style="19" customWidth="1"/>
    <col min="3829" max="3829" width="11" style="19" customWidth="1"/>
    <col min="3830" max="3830" width="9.85546875" style="19" customWidth="1"/>
    <col min="3831" max="3833" width="0" style="19" hidden="1" customWidth="1"/>
    <col min="3834" max="3840" width="9.140625" style="19" customWidth="1"/>
    <col min="3841" max="4078" width="9.140625" style="19"/>
    <col min="4079" max="4079" width="37.7109375" style="19" customWidth="1"/>
    <col min="4080" max="4080" width="7.5703125" style="19" customWidth="1"/>
    <col min="4081" max="4082" width="9" style="19" customWidth="1"/>
    <col min="4083" max="4083" width="6.42578125" style="19" customWidth="1"/>
    <col min="4084" max="4084" width="9.28515625" style="19" customWidth="1"/>
    <col min="4085" max="4085" width="11" style="19" customWidth="1"/>
    <col min="4086" max="4086" width="9.85546875" style="19" customWidth="1"/>
    <col min="4087" max="4089" width="0" style="19" hidden="1" customWidth="1"/>
    <col min="4090" max="4096" width="9.140625" style="19" customWidth="1"/>
    <col min="4097" max="4334" width="9.140625" style="19"/>
    <col min="4335" max="4335" width="37.7109375" style="19" customWidth="1"/>
    <col min="4336" max="4336" width="7.5703125" style="19" customWidth="1"/>
    <col min="4337" max="4338" width="9" style="19" customWidth="1"/>
    <col min="4339" max="4339" width="6.42578125" style="19" customWidth="1"/>
    <col min="4340" max="4340" width="9.28515625" style="19" customWidth="1"/>
    <col min="4341" max="4341" width="11" style="19" customWidth="1"/>
    <col min="4342" max="4342" width="9.85546875" style="19" customWidth="1"/>
    <col min="4343" max="4345" width="0" style="19" hidden="1" customWidth="1"/>
    <col min="4346" max="4352" width="9.140625" style="19" customWidth="1"/>
    <col min="4353" max="4590" width="9.140625" style="19"/>
    <col min="4591" max="4591" width="37.7109375" style="19" customWidth="1"/>
    <col min="4592" max="4592" width="7.5703125" style="19" customWidth="1"/>
    <col min="4593" max="4594" width="9" style="19" customWidth="1"/>
    <col min="4595" max="4595" width="6.42578125" style="19" customWidth="1"/>
    <col min="4596" max="4596" width="9.28515625" style="19" customWidth="1"/>
    <col min="4597" max="4597" width="11" style="19" customWidth="1"/>
    <col min="4598" max="4598" width="9.85546875" style="19" customWidth="1"/>
    <col min="4599" max="4601" width="0" style="19" hidden="1" customWidth="1"/>
    <col min="4602" max="4608" width="9.140625" style="19" customWidth="1"/>
    <col min="4609" max="4846" width="9.140625" style="19"/>
    <col min="4847" max="4847" width="37.7109375" style="19" customWidth="1"/>
    <col min="4848" max="4848" width="7.5703125" style="19" customWidth="1"/>
    <col min="4849" max="4850" width="9" style="19" customWidth="1"/>
    <col min="4851" max="4851" width="6.42578125" style="19" customWidth="1"/>
    <col min="4852" max="4852" width="9.28515625" style="19" customWidth="1"/>
    <col min="4853" max="4853" width="11" style="19" customWidth="1"/>
    <col min="4854" max="4854" width="9.85546875" style="19" customWidth="1"/>
    <col min="4855" max="4857" width="0" style="19" hidden="1" customWidth="1"/>
    <col min="4858" max="4864" width="9.140625" style="19" customWidth="1"/>
    <col min="4865" max="5102" width="9.140625" style="19"/>
    <col min="5103" max="5103" width="37.7109375" style="19" customWidth="1"/>
    <col min="5104" max="5104" width="7.5703125" style="19" customWidth="1"/>
    <col min="5105" max="5106" width="9" style="19" customWidth="1"/>
    <col min="5107" max="5107" width="6.42578125" style="19" customWidth="1"/>
    <col min="5108" max="5108" width="9.28515625" style="19" customWidth="1"/>
    <col min="5109" max="5109" width="11" style="19" customWidth="1"/>
    <col min="5110" max="5110" width="9.85546875" style="19" customWidth="1"/>
    <col min="5111" max="5113" width="0" style="19" hidden="1" customWidth="1"/>
    <col min="5114" max="5120" width="9.140625" style="19" customWidth="1"/>
    <col min="5121" max="5358" width="9.140625" style="19"/>
    <col min="5359" max="5359" width="37.7109375" style="19" customWidth="1"/>
    <col min="5360" max="5360" width="7.5703125" style="19" customWidth="1"/>
    <col min="5361" max="5362" width="9" style="19" customWidth="1"/>
    <col min="5363" max="5363" width="6.42578125" style="19" customWidth="1"/>
    <col min="5364" max="5364" width="9.28515625" style="19" customWidth="1"/>
    <col min="5365" max="5365" width="11" style="19" customWidth="1"/>
    <col min="5366" max="5366" width="9.85546875" style="19" customWidth="1"/>
    <col min="5367" max="5369" width="0" style="19" hidden="1" customWidth="1"/>
    <col min="5370" max="5376" width="9.140625" style="19" customWidth="1"/>
    <col min="5377" max="5614" width="9.140625" style="19"/>
    <col min="5615" max="5615" width="37.7109375" style="19" customWidth="1"/>
    <col min="5616" max="5616" width="7.5703125" style="19" customWidth="1"/>
    <col min="5617" max="5618" width="9" style="19" customWidth="1"/>
    <col min="5619" max="5619" width="6.42578125" style="19" customWidth="1"/>
    <col min="5620" max="5620" width="9.28515625" style="19" customWidth="1"/>
    <col min="5621" max="5621" width="11" style="19" customWidth="1"/>
    <col min="5622" max="5622" width="9.85546875" style="19" customWidth="1"/>
    <col min="5623" max="5625" width="0" style="19" hidden="1" customWidth="1"/>
    <col min="5626" max="5632" width="9.140625" style="19" customWidth="1"/>
    <col min="5633" max="5870" width="9.140625" style="19"/>
    <col min="5871" max="5871" width="37.7109375" style="19" customWidth="1"/>
    <col min="5872" max="5872" width="7.5703125" style="19" customWidth="1"/>
    <col min="5873" max="5874" width="9" style="19" customWidth="1"/>
    <col min="5875" max="5875" width="6.42578125" style="19" customWidth="1"/>
    <col min="5876" max="5876" width="9.28515625" style="19" customWidth="1"/>
    <col min="5877" max="5877" width="11" style="19" customWidth="1"/>
    <col min="5878" max="5878" width="9.85546875" style="19" customWidth="1"/>
    <col min="5879" max="5881" width="0" style="19" hidden="1" customWidth="1"/>
    <col min="5882" max="5888" width="9.140625" style="19" customWidth="1"/>
    <col min="5889" max="6126" width="9.140625" style="19"/>
    <col min="6127" max="6127" width="37.7109375" style="19" customWidth="1"/>
    <col min="6128" max="6128" width="7.5703125" style="19" customWidth="1"/>
    <col min="6129" max="6130" width="9" style="19" customWidth="1"/>
    <col min="6131" max="6131" width="6.42578125" style="19" customWidth="1"/>
    <col min="6132" max="6132" width="9.28515625" style="19" customWidth="1"/>
    <col min="6133" max="6133" width="11" style="19" customWidth="1"/>
    <col min="6134" max="6134" width="9.85546875" style="19" customWidth="1"/>
    <col min="6135" max="6137" width="0" style="19" hidden="1" customWidth="1"/>
    <col min="6138" max="6144" width="9.140625" style="19" customWidth="1"/>
    <col min="6145" max="6382" width="9.140625" style="19"/>
    <col min="6383" max="6383" width="37.7109375" style="19" customWidth="1"/>
    <col min="6384" max="6384" width="7.5703125" style="19" customWidth="1"/>
    <col min="6385" max="6386" width="9" style="19" customWidth="1"/>
    <col min="6387" max="6387" width="6.42578125" style="19" customWidth="1"/>
    <col min="6388" max="6388" width="9.28515625" style="19" customWidth="1"/>
    <col min="6389" max="6389" width="11" style="19" customWidth="1"/>
    <col min="6390" max="6390" width="9.85546875" style="19" customWidth="1"/>
    <col min="6391" max="6393" width="0" style="19" hidden="1" customWidth="1"/>
    <col min="6394" max="6400" width="9.140625" style="19" customWidth="1"/>
    <col min="6401" max="6638" width="9.140625" style="19"/>
    <col min="6639" max="6639" width="37.7109375" style="19" customWidth="1"/>
    <col min="6640" max="6640" width="7.5703125" style="19" customWidth="1"/>
    <col min="6641" max="6642" width="9" style="19" customWidth="1"/>
    <col min="6643" max="6643" width="6.42578125" style="19" customWidth="1"/>
    <col min="6644" max="6644" width="9.28515625" style="19" customWidth="1"/>
    <col min="6645" max="6645" width="11" style="19" customWidth="1"/>
    <col min="6646" max="6646" width="9.85546875" style="19" customWidth="1"/>
    <col min="6647" max="6649" width="0" style="19" hidden="1" customWidth="1"/>
    <col min="6650" max="6656" width="9.140625" style="19" customWidth="1"/>
    <col min="6657" max="6894" width="9.140625" style="19"/>
    <col min="6895" max="6895" width="37.7109375" style="19" customWidth="1"/>
    <col min="6896" max="6896" width="7.5703125" style="19" customWidth="1"/>
    <col min="6897" max="6898" width="9" style="19" customWidth="1"/>
    <col min="6899" max="6899" width="6.42578125" style="19" customWidth="1"/>
    <col min="6900" max="6900" width="9.28515625" style="19" customWidth="1"/>
    <col min="6901" max="6901" width="11" style="19" customWidth="1"/>
    <col min="6902" max="6902" width="9.85546875" style="19" customWidth="1"/>
    <col min="6903" max="6905" width="0" style="19" hidden="1" customWidth="1"/>
    <col min="6906" max="6912" width="9.140625" style="19" customWidth="1"/>
    <col min="6913" max="7150" width="9.140625" style="19"/>
    <col min="7151" max="7151" width="37.7109375" style="19" customWidth="1"/>
    <col min="7152" max="7152" width="7.5703125" style="19" customWidth="1"/>
    <col min="7153" max="7154" width="9" style="19" customWidth="1"/>
    <col min="7155" max="7155" width="6.42578125" style="19" customWidth="1"/>
    <col min="7156" max="7156" width="9.28515625" style="19" customWidth="1"/>
    <col min="7157" max="7157" width="11" style="19" customWidth="1"/>
    <col min="7158" max="7158" width="9.85546875" style="19" customWidth="1"/>
    <col min="7159" max="7161" width="0" style="19" hidden="1" customWidth="1"/>
    <col min="7162" max="7168" width="9.140625" style="19" customWidth="1"/>
    <col min="7169" max="7406" width="9.140625" style="19"/>
    <col min="7407" max="7407" width="37.7109375" style="19" customWidth="1"/>
    <col min="7408" max="7408" width="7.5703125" style="19" customWidth="1"/>
    <col min="7409" max="7410" width="9" style="19" customWidth="1"/>
    <col min="7411" max="7411" width="6.42578125" style="19" customWidth="1"/>
    <col min="7412" max="7412" width="9.28515625" style="19" customWidth="1"/>
    <col min="7413" max="7413" width="11" style="19" customWidth="1"/>
    <col min="7414" max="7414" width="9.85546875" style="19" customWidth="1"/>
    <col min="7415" max="7417" width="0" style="19" hidden="1" customWidth="1"/>
    <col min="7418" max="7424" width="9.140625" style="19" customWidth="1"/>
    <col min="7425" max="7662" width="9.140625" style="19"/>
    <col min="7663" max="7663" width="37.7109375" style="19" customWidth="1"/>
    <col min="7664" max="7664" width="7.5703125" style="19" customWidth="1"/>
    <col min="7665" max="7666" width="9" style="19" customWidth="1"/>
    <col min="7667" max="7667" width="6.42578125" style="19" customWidth="1"/>
    <col min="7668" max="7668" width="9.28515625" style="19" customWidth="1"/>
    <col min="7669" max="7669" width="11" style="19" customWidth="1"/>
    <col min="7670" max="7670" width="9.85546875" style="19" customWidth="1"/>
    <col min="7671" max="7673" width="0" style="19" hidden="1" customWidth="1"/>
    <col min="7674" max="7680" width="9.140625" style="19" customWidth="1"/>
    <col min="7681" max="7918" width="9.140625" style="19"/>
    <col min="7919" max="7919" width="37.7109375" style="19" customWidth="1"/>
    <col min="7920" max="7920" width="7.5703125" style="19" customWidth="1"/>
    <col min="7921" max="7922" width="9" style="19" customWidth="1"/>
    <col min="7923" max="7923" width="6.42578125" style="19" customWidth="1"/>
    <col min="7924" max="7924" width="9.28515625" style="19" customWidth="1"/>
    <col min="7925" max="7925" width="11" style="19" customWidth="1"/>
    <col min="7926" max="7926" width="9.85546875" style="19" customWidth="1"/>
    <col min="7927" max="7929" width="0" style="19" hidden="1" customWidth="1"/>
    <col min="7930" max="7936" width="9.140625" style="19" customWidth="1"/>
    <col min="7937" max="8174" width="9.140625" style="19"/>
    <col min="8175" max="8175" width="37.7109375" style="19" customWidth="1"/>
    <col min="8176" max="8176" width="7.5703125" style="19" customWidth="1"/>
    <col min="8177" max="8178" width="9" style="19" customWidth="1"/>
    <col min="8179" max="8179" width="6.42578125" style="19" customWidth="1"/>
    <col min="8180" max="8180" width="9.28515625" style="19" customWidth="1"/>
    <col min="8181" max="8181" width="11" style="19" customWidth="1"/>
    <col min="8182" max="8182" width="9.85546875" style="19" customWidth="1"/>
    <col min="8183" max="8185" width="0" style="19" hidden="1" customWidth="1"/>
    <col min="8186" max="8192" width="9.140625" style="19" customWidth="1"/>
    <col min="8193" max="8430" width="9.140625" style="19"/>
    <col min="8431" max="8431" width="37.7109375" style="19" customWidth="1"/>
    <col min="8432" max="8432" width="7.5703125" style="19" customWidth="1"/>
    <col min="8433" max="8434" width="9" style="19" customWidth="1"/>
    <col min="8435" max="8435" width="6.42578125" style="19" customWidth="1"/>
    <col min="8436" max="8436" width="9.28515625" style="19" customWidth="1"/>
    <col min="8437" max="8437" width="11" style="19" customWidth="1"/>
    <col min="8438" max="8438" width="9.85546875" style="19" customWidth="1"/>
    <col min="8439" max="8441" width="0" style="19" hidden="1" customWidth="1"/>
    <col min="8442" max="8448" width="9.140625" style="19" customWidth="1"/>
    <col min="8449" max="8686" width="9.140625" style="19"/>
    <col min="8687" max="8687" width="37.7109375" style="19" customWidth="1"/>
    <col min="8688" max="8688" width="7.5703125" style="19" customWidth="1"/>
    <col min="8689" max="8690" width="9" style="19" customWidth="1"/>
    <col min="8691" max="8691" width="6.42578125" style="19" customWidth="1"/>
    <col min="8692" max="8692" width="9.28515625" style="19" customWidth="1"/>
    <col min="8693" max="8693" width="11" style="19" customWidth="1"/>
    <col min="8694" max="8694" width="9.85546875" style="19" customWidth="1"/>
    <col min="8695" max="8697" width="0" style="19" hidden="1" customWidth="1"/>
    <col min="8698" max="8704" width="9.140625" style="19" customWidth="1"/>
    <col min="8705" max="8942" width="9.140625" style="19"/>
    <col min="8943" max="8943" width="37.7109375" style="19" customWidth="1"/>
    <col min="8944" max="8944" width="7.5703125" style="19" customWidth="1"/>
    <col min="8945" max="8946" width="9" style="19" customWidth="1"/>
    <col min="8947" max="8947" width="6.42578125" style="19" customWidth="1"/>
    <col min="8948" max="8948" width="9.28515625" style="19" customWidth="1"/>
    <col min="8949" max="8949" width="11" style="19" customWidth="1"/>
    <col min="8950" max="8950" width="9.85546875" style="19" customWidth="1"/>
    <col min="8951" max="8953" width="0" style="19" hidden="1" customWidth="1"/>
    <col min="8954" max="8960" width="9.140625" style="19" customWidth="1"/>
    <col min="8961" max="9198" width="9.140625" style="19"/>
    <col min="9199" max="9199" width="37.7109375" style="19" customWidth="1"/>
    <col min="9200" max="9200" width="7.5703125" style="19" customWidth="1"/>
    <col min="9201" max="9202" width="9" style="19" customWidth="1"/>
    <col min="9203" max="9203" width="6.42578125" style="19" customWidth="1"/>
    <col min="9204" max="9204" width="9.28515625" style="19" customWidth="1"/>
    <col min="9205" max="9205" width="11" style="19" customWidth="1"/>
    <col min="9206" max="9206" width="9.85546875" style="19" customWidth="1"/>
    <col min="9207" max="9209" width="0" style="19" hidden="1" customWidth="1"/>
    <col min="9210" max="9216" width="9.140625" style="19" customWidth="1"/>
    <col min="9217" max="9454" width="9.140625" style="19"/>
    <col min="9455" max="9455" width="37.7109375" style="19" customWidth="1"/>
    <col min="9456" max="9456" width="7.5703125" style="19" customWidth="1"/>
    <col min="9457" max="9458" width="9" style="19" customWidth="1"/>
    <col min="9459" max="9459" width="6.42578125" style="19" customWidth="1"/>
    <col min="9460" max="9460" width="9.28515625" style="19" customWidth="1"/>
    <col min="9461" max="9461" width="11" style="19" customWidth="1"/>
    <col min="9462" max="9462" width="9.85546875" style="19" customWidth="1"/>
    <col min="9463" max="9465" width="0" style="19" hidden="1" customWidth="1"/>
    <col min="9466" max="9472" width="9.140625" style="19" customWidth="1"/>
    <col min="9473" max="9710" width="9.140625" style="19"/>
    <col min="9711" max="9711" width="37.7109375" style="19" customWidth="1"/>
    <col min="9712" max="9712" width="7.5703125" style="19" customWidth="1"/>
    <col min="9713" max="9714" width="9" style="19" customWidth="1"/>
    <col min="9715" max="9715" width="6.42578125" style="19" customWidth="1"/>
    <col min="9716" max="9716" width="9.28515625" style="19" customWidth="1"/>
    <col min="9717" max="9717" width="11" style="19" customWidth="1"/>
    <col min="9718" max="9718" width="9.85546875" style="19" customWidth="1"/>
    <col min="9719" max="9721" width="0" style="19" hidden="1" customWidth="1"/>
    <col min="9722" max="9728" width="9.140625" style="19" customWidth="1"/>
    <col min="9729" max="9966" width="9.140625" style="19"/>
    <col min="9967" max="9967" width="37.7109375" style="19" customWidth="1"/>
    <col min="9968" max="9968" width="7.5703125" style="19" customWidth="1"/>
    <col min="9969" max="9970" width="9" style="19" customWidth="1"/>
    <col min="9971" max="9971" width="6.42578125" style="19" customWidth="1"/>
    <col min="9972" max="9972" width="9.28515625" style="19" customWidth="1"/>
    <col min="9973" max="9973" width="11" style="19" customWidth="1"/>
    <col min="9974" max="9974" width="9.85546875" style="19" customWidth="1"/>
    <col min="9975" max="9977" width="0" style="19" hidden="1" customWidth="1"/>
    <col min="9978" max="9984" width="9.140625" style="19" customWidth="1"/>
    <col min="9985" max="10222" width="9.140625" style="19"/>
    <col min="10223" max="10223" width="37.7109375" style="19" customWidth="1"/>
    <col min="10224" max="10224" width="7.5703125" style="19" customWidth="1"/>
    <col min="10225" max="10226" width="9" style="19" customWidth="1"/>
    <col min="10227" max="10227" width="6.42578125" style="19" customWidth="1"/>
    <col min="10228" max="10228" width="9.28515625" style="19" customWidth="1"/>
    <col min="10229" max="10229" width="11" style="19" customWidth="1"/>
    <col min="10230" max="10230" width="9.85546875" style="19" customWidth="1"/>
    <col min="10231" max="10233" width="0" style="19" hidden="1" customWidth="1"/>
    <col min="10234" max="10240" width="9.140625" style="19" customWidth="1"/>
    <col min="10241" max="10478" width="9.140625" style="19"/>
    <col min="10479" max="10479" width="37.7109375" style="19" customWidth="1"/>
    <col min="10480" max="10480" width="7.5703125" style="19" customWidth="1"/>
    <col min="10481" max="10482" width="9" style="19" customWidth="1"/>
    <col min="10483" max="10483" width="6.42578125" style="19" customWidth="1"/>
    <col min="10484" max="10484" width="9.28515625" style="19" customWidth="1"/>
    <col min="10485" max="10485" width="11" style="19" customWidth="1"/>
    <col min="10486" max="10486" width="9.85546875" style="19" customWidth="1"/>
    <col min="10487" max="10489" width="0" style="19" hidden="1" customWidth="1"/>
    <col min="10490" max="10496" width="9.140625" style="19" customWidth="1"/>
    <col min="10497" max="10734" width="9.140625" style="19"/>
    <col min="10735" max="10735" width="37.7109375" style="19" customWidth="1"/>
    <col min="10736" max="10736" width="7.5703125" style="19" customWidth="1"/>
    <col min="10737" max="10738" width="9" style="19" customWidth="1"/>
    <col min="10739" max="10739" width="6.42578125" style="19" customWidth="1"/>
    <col min="10740" max="10740" width="9.28515625" style="19" customWidth="1"/>
    <col min="10741" max="10741" width="11" style="19" customWidth="1"/>
    <col min="10742" max="10742" width="9.85546875" style="19" customWidth="1"/>
    <col min="10743" max="10745" width="0" style="19" hidden="1" customWidth="1"/>
    <col min="10746" max="10752" width="9.140625" style="19" customWidth="1"/>
    <col min="10753" max="10990" width="9.140625" style="19"/>
    <col min="10991" max="10991" width="37.7109375" style="19" customWidth="1"/>
    <col min="10992" max="10992" width="7.5703125" style="19" customWidth="1"/>
    <col min="10993" max="10994" width="9" style="19" customWidth="1"/>
    <col min="10995" max="10995" width="6.42578125" style="19" customWidth="1"/>
    <col min="10996" max="10996" width="9.28515625" style="19" customWidth="1"/>
    <col min="10997" max="10997" width="11" style="19" customWidth="1"/>
    <col min="10998" max="10998" width="9.85546875" style="19" customWidth="1"/>
    <col min="10999" max="11001" width="0" style="19" hidden="1" customWidth="1"/>
    <col min="11002" max="11008" width="9.140625" style="19" customWidth="1"/>
    <col min="11009" max="11246" width="9.140625" style="19"/>
    <col min="11247" max="11247" width="37.7109375" style="19" customWidth="1"/>
    <col min="11248" max="11248" width="7.5703125" style="19" customWidth="1"/>
    <col min="11249" max="11250" width="9" style="19" customWidth="1"/>
    <col min="11251" max="11251" width="6.42578125" style="19" customWidth="1"/>
    <col min="11252" max="11252" width="9.28515625" style="19" customWidth="1"/>
    <col min="11253" max="11253" width="11" style="19" customWidth="1"/>
    <col min="11254" max="11254" width="9.85546875" style="19" customWidth="1"/>
    <col min="11255" max="11257" width="0" style="19" hidden="1" customWidth="1"/>
    <col min="11258" max="11264" width="9.140625" style="19" customWidth="1"/>
    <col min="11265" max="11502" width="9.140625" style="19"/>
    <col min="11503" max="11503" width="37.7109375" style="19" customWidth="1"/>
    <col min="11504" max="11504" width="7.5703125" style="19" customWidth="1"/>
    <col min="11505" max="11506" width="9" style="19" customWidth="1"/>
    <col min="11507" max="11507" width="6.42578125" style="19" customWidth="1"/>
    <col min="11508" max="11508" width="9.28515625" style="19" customWidth="1"/>
    <col min="11509" max="11509" width="11" style="19" customWidth="1"/>
    <col min="11510" max="11510" width="9.85546875" style="19" customWidth="1"/>
    <col min="11511" max="11513" width="0" style="19" hidden="1" customWidth="1"/>
    <col min="11514" max="11520" width="9.140625" style="19" customWidth="1"/>
    <col min="11521" max="11758" width="9.140625" style="19"/>
    <col min="11759" max="11759" width="37.7109375" style="19" customWidth="1"/>
    <col min="11760" max="11760" width="7.5703125" style="19" customWidth="1"/>
    <col min="11761" max="11762" width="9" style="19" customWidth="1"/>
    <col min="11763" max="11763" width="6.42578125" style="19" customWidth="1"/>
    <col min="11764" max="11764" width="9.28515625" style="19" customWidth="1"/>
    <col min="11765" max="11765" width="11" style="19" customWidth="1"/>
    <col min="11766" max="11766" width="9.85546875" style="19" customWidth="1"/>
    <col min="11767" max="11769" width="0" style="19" hidden="1" customWidth="1"/>
    <col min="11770" max="11776" width="9.140625" style="19" customWidth="1"/>
    <col min="11777" max="12014" width="9.140625" style="19"/>
    <col min="12015" max="12015" width="37.7109375" style="19" customWidth="1"/>
    <col min="12016" max="12016" width="7.5703125" style="19" customWidth="1"/>
    <col min="12017" max="12018" width="9" style="19" customWidth="1"/>
    <col min="12019" max="12019" width="6.42578125" style="19" customWidth="1"/>
    <col min="12020" max="12020" width="9.28515625" style="19" customWidth="1"/>
    <col min="12021" max="12021" width="11" style="19" customWidth="1"/>
    <col min="12022" max="12022" width="9.85546875" style="19" customWidth="1"/>
    <col min="12023" max="12025" width="0" style="19" hidden="1" customWidth="1"/>
    <col min="12026" max="12032" width="9.140625" style="19" customWidth="1"/>
    <col min="12033" max="12270" width="9.140625" style="19"/>
    <col min="12271" max="12271" width="37.7109375" style="19" customWidth="1"/>
    <col min="12272" max="12272" width="7.5703125" style="19" customWidth="1"/>
    <col min="12273" max="12274" width="9" style="19" customWidth="1"/>
    <col min="12275" max="12275" width="6.42578125" style="19" customWidth="1"/>
    <col min="12276" max="12276" width="9.28515625" style="19" customWidth="1"/>
    <col min="12277" max="12277" width="11" style="19" customWidth="1"/>
    <col min="12278" max="12278" width="9.85546875" style="19" customWidth="1"/>
    <col min="12279" max="12281" width="0" style="19" hidden="1" customWidth="1"/>
    <col min="12282" max="12288" width="9.140625" style="19" customWidth="1"/>
    <col min="12289" max="12526" width="9.140625" style="19"/>
    <col min="12527" max="12527" width="37.7109375" style="19" customWidth="1"/>
    <col min="12528" max="12528" width="7.5703125" style="19" customWidth="1"/>
    <col min="12529" max="12530" width="9" style="19" customWidth="1"/>
    <col min="12531" max="12531" width="6.42578125" style="19" customWidth="1"/>
    <col min="12532" max="12532" width="9.28515625" style="19" customWidth="1"/>
    <col min="12533" max="12533" width="11" style="19" customWidth="1"/>
    <col min="12534" max="12534" width="9.85546875" style="19" customWidth="1"/>
    <col min="12535" max="12537" width="0" style="19" hidden="1" customWidth="1"/>
    <col min="12538" max="12544" width="9.140625" style="19" customWidth="1"/>
    <col min="12545" max="12782" width="9.140625" style="19"/>
    <col min="12783" max="12783" width="37.7109375" style="19" customWidth="1"/>
    <col min="12784" max="12784" width="7.5703125" style="19" customWidth="1"/>
    <col min="12785" max="12786" width="9" style="19" customWidth="1"/>
    <col min="12787" max="12787" width="6.42578125" style="19" customWidth="1"/>
    <col min="12788" max="12788" width="9.28515625" style="19" customWidth="1"/>
    <col min="12789" max="12789" width="11" style="19" customWidth="1"/>
    <col min="12790" max="12790" width="9.85546875" style="19" customWidth="1"/>
    <col min="12791" max="12793" width="0" style="19" hidden="1" customWidth="1"/>
    <col min="12794" max="12800" width="9.140625" style="19" customWidth="1"/>
    <col min="12801" max="13038" width="9.140625" style="19"/>
    <col min="13039" max="13039" width="37.7109375" style="19" customWidth="1"/>
    <col min="13040" max="13040" width="7.5703125" style="19" customWidth="1"/>
    <col min="13041" max="13042" width="9" style="19" customWidth="1"/>
    <col min="13043" max="13043" width="6.42578125" style="19" customWidth="1"/>
    <col min="13044" max="13044" width="9.28515625" style="19" customWidth="1"/>
    <col min="13045" max="13045" width="11" style="19" customWidth="1"/>
    <col min="13046" max="13046" width="9.85546875" style="19" customWidth="1"/>
    <col min="13047" max="13049" width="0" style="19" hidden="1" customWidth="1"/>
    <col min="13050" max="13056" width="9.140625" style="19" customWidth="1"/>
    <col min="13057" max="13294" width="9.140625" style="19"/>
    <col min="13295" max="13295" width="37.7109375" style="19" customWidth="1"/>
    <col min="13296" max="13296" width="7.5703125" style="19" customWidth="1"/>
    <col min="13297" max="13298" width="9" style="19" customWidth="1"/>
    <col min="13299" max="13299" width="6.42578125" style="19" customWidth="1"/>
    <col min="13300" max="13300" width="9.28515625" style="19" customWidth="1"/>
    <col min="13301" max="13301" width="11" style="19" customWidth="1"/>
    <col min="13302" max="13302" width="9.85546875" style="19" customWidth="1"/>
    <col min="13303" max="13305" width="0" style="19" hidden="1" customWidth="1"/>
    <col min="13306" max="13312" width="9.140625" style="19" customWidth="1"/>
    <col min="13313" max="13550" width="9.140625" style="19"/>
    <col min="13551" max="13551" width="37.7109375" style="19" customWidth="1"/>
    <col min="13552" max="13552" width="7.5703125" style="19" customWidth="1"/>
    <col min="13553" max="13554" width="9" style="19" customWidth="1"/>
    <col min="13555" max="13555" width="6.42578125" style="19" customWidth="1"/>
    <col min="13556" max="13556" width="9.28515625" style="19" customWidth="1"/>
    <col min="13557" max="13557" width="11" style="19" customWidth="1"/>
    <col min="13558" max="13558" width="9.85546875" style="19" customWidth="1"/>
    <col min="13559" max="13561" width="0" style="19" hidden="1" customWidth="1"/>
    <col min="13562" max="13568" width="9.140625" style="19" customWidth="1"/>
    <col min="13569" max="13806" width="9.140625" style="19"/>
    <col min="13807" max="13807" width="37.7109375" style="19" customWidth="1"/>
    <col min="13808" max="13808" width="7.5703125" style="19" customWidth="1"/>
    <col min="13809" max="13810" width="9" style="19" customWidth="1"/>
    <col min="13811" max="13811" width="6.42578125" style="19" customWidth="1"/>
    <col min="13812" max="13812" width="9.28515625" style="19" customWidth="1"/>
    <col min="13813" max="13813" width="11" style="19" customWidth="1"/>
    <col min="13814" max="13814" width="9.85546875" style="19" customWidth="1"/>
    <col min="13815" max="13817" width="0" style="19" hidden="1" customWidth="1"/>
    <col min="13818" max="13824" width="9.140625" style="19" customWidth="1"/>
    <col min="13825" max="14062" width="9.140625" style="19"/>
    <col min="14063" max="14063" width="37.7109375" style="19" customWidth="1"/>
    <col min="14064" max="14064" width="7.5703125" style="19" customWidth="1"/>
    <col min="14065" max="14066" width="9" style="19" customWidth="1"/>
    <col min="14067" max="14067" width="6.42578125" style="19" customWidth="1"/>
    <col min="14068" max="14068" width="9.28515625" style="19" customWidth="1"/>
    <col min="14069" max="14069" width="11" style="19" customWidth="1"/>
    <col min="14070" max="14070" width="9.85546875" style="19" customWidth="1"/>
    <col min="14071" max="14073" width="0" style="19" hidden="1" customWidth="1"/>
    <col min="14074" max="14080" width="9.140625" style="19" customWidth="1"/>
    <col min="14081" max="14318" width="9.140625" style="19"/>
    <col min="14319" max="14319" width="37.7109375" style="19" customWidth="1"/>
    <col min="14320" max="14320" width="7.5703125" style="19" customWidth="1"/>
    <col min="14321" max="14322" width="9" style="19" customWidth="1"/>
    <col min="14323" max="14323" width="6.42578125" style="19" customWidth="1"/>
    <col min="14324" max="14324" width="9.28515625" style="19" customWidth="1"/>
    <col min="14325" max="14325" width="11" style="19" customWidth="1"/>
    <col min="14326" max="14326" width="9.85546875" style="19" customWidth="1"/>
    <col min="14327" max="14329" width="0" style="19" hidden="1" customWidth="1"/>
    <col min="14330" max="14336" width="9.140625" style="19" customWidth="1"/>
    <col min="14337" max="14574" width="9.140625" style="19"/>
    <col min="14575" max="14575" width="37.7109375" style="19" customWidth="1"/>
    <col min="14576" max="14576" width="7.5703125" style="19" customWidth="1"/>
    <col min="14577" max="14578" width="9" style="19" customWidth="1"/>
    <col min="14579" max="14579" width="6.42578125" style="19" customWidth="1"/>
    <col min="14580" max="14580" width="9.28515625" style="19" customWidth="1"/>
    <col min="14581" max="14581" width="11" style="19" customWidth="1"/>
    <col min="14582" max="14582" width="9.85546875" style="19" customWidth="1"/>
    <col min="14583" max="14585" width="0" style="19" hidden="1" customWidth="1"/>
    <col min="14586" max="14592" width="9.140625" style="19" customWidth="1"/>
    <col min="14593" max="14830" width="9.140625" style="19"/>
    <col min="14831" max="14831" width="37.7109375" style="19" customWidth="1"/>
    <col min="14832" max="14832" width="7.5703125" style="19" customWidth="1"/>
    <col min="14833" max="14834" width="9" style="19" customWidth="1"/>
    <col min="14835" max="14835" width="6.42578125" style="19" customWidth="1"/>
    <col min="14836" max="14836" width="9.28515625" style="19" customWidth="1"/>
    <col min="14837" max="14837" width="11" style="19" customWidth="1"/>
    <col min="14838" max="14838" width="9.85546875" style="19" customWidth="1"/>
    <col min="14839" max="14841" width="0" style="19" hidden="1" customWidth="1"/>
    <col min="14842" max="14848" width="9.140625" style="19" customWidth="1"/>
    <col min="14849" max="15086" width="9.140625" style="19"/>
    <col min="15087" max="15087" width="37.7109375" style="19" customWidth="1"/>
    <col min="15088" max="15088" width="7.5703125" style="19" customWidth="1"/>
    <col min="15089" max="15090" width="9" style="19" customWidth="1"/>
    <col min="15091" max="15091" width="6.42578125" style="19" customWidth="1"/>
    <col min="15092" max="15092" width="9.28515625" style="19" customWidth="1"/>
    <col min="15093" max="15093" width="11" style="19" customWidth="1"/>
    <col min="15094" max="15094" width="9.85546875" style="19" customWidth="1"/>
    <col min="15095" max="15097" width="0" style="19" hidden="1" customWidth="1"/>
    <col min="15098" max="15104" width="9.140625" style="19" customWidth="1"/>
    <col min="15105" max="15342" width="9.140625" style="19"/>
    <col min="15343" max="15343" width="37.7109375" style="19" customWidth="1"/>
    <col min="15344" max="15344" width="7.5703125" style="19" customWidth="1"/>
    <col min="15345" max="15346" width="9" style="19" customWidth="1"/>
    <col min="15347" max="15347" width="6.42578125" style="19" customWidth="1"/>
    <col min="15348" max="15348" width="9.28515625" style="19" customWidth="1"/>
    <col min="15349" max="15349" width="11" style="19" customWidth="1"/>
    <col min="15350" max="15350" width="9.85546875" style="19" customWidth="1"/>
    <col min="15351" max="15353" width="0" style="19" hidden="1" customWidth="1"/>
    <col min="15354" max="15360" width="9.140625" style="19" customWidth="1"/>
    <col min="15361" max="15598" width="9.140625" style="19"/>
    <col min="15599" max="15599" width="37.7109375" style="19" customWidth="1"/>
    <col min="15600" max="15600" width="7.5703125" style="19" customWidth="1"/>
    <col min="15601" max="15602" width="9" style="19" customWidth="1"/>
    <col min="15603" max="15603" width="6.42578125" style="19" customWidth="1"/>
    <col min="15604" max="15604" width="9.28515625" style="19" customWidth="1"/>
    <col min="15605" max="15605" width="11" style="19" customWidth="1"/>
    <col min="15606" max="15606" width="9.85546875" style="19" customWidth="1"/>
    <col min="15607" max="15609" width="0" style="19" hidden="1" customWidth="1"/>
    <col min="15610" max="15616" width="9.140625" style="19" customWidth="1"/>
    <col min="15617" max="15854" width="9.140625" style="19"/>
    <col min="15855" max="15855" width="37.7109375" style="19" customWidth="1"/>
    <col min="15856" max="15856" width="7.5703125" style="19" customWidth="1"/>
    <col min="15857" max="15858" width="9" style="19" customWidth="1"/>
    <col min="15859" max="15859" width="6.42578125" style="19" customWidth="1"/>
    <col min="15860" max="15860" width="9.28515625" style="19" customWidth="1"/>
    <col min="15861" max="15861" width="11" style="19" customWidth="1"/>
    <col min="15862" max="15862" width="9.85546875" style="19" customWidth="1"/>
    <col min="15863" max="15865" width="0" style="19" hidden="1" customWidth="1"/>
    <col min="15866" max="15872" width="9.140625" style="19" customWidth="1"/>
    <col min="15873" max="16110" width="9.140625" style="19"/>
    <col min="16111" max="16111" width="37.7109375" style="19" customWidth="1"/>
    <col min="16112" max="16112" width="7.5703125" style="19" customWidth="1"/>
    <col min="16113" max="16114" width="9" style="19" customWidth="1"/>
    <col min="16115" max="16115" width="6.42578125" style="19" customWidth="1"/>
    <col min="16116" max="16116" width="9.28515625" style="19" customWidth="1"/>
    <col min="16117" max="16117" width="11" style="19" customWidth="1"/>
    <col min="16118" max="16118" width="9.85546875" style="19" customWidth="1"/>
    <col min="16119" max="16121" width="0" style="19" hidden="1" customWidth="1"/>
    <col min="16122" max="16128" width="9.140625" style="19" customWidth="1"/>
    <col min="16129" max="16384" width="9.140625" style="19"/>
  </cols>
  <sheetData>
    <row r="1" spans="1:9" ht="15" x14ac:dyDescent="0.25">
      <c r="A1" s="69"/>
      <c r="B1" s="69"/>
      <c r="C1" s="69"/>
      <c r="D1" s="69"/>
    </row>
    <row r="2" spans="1:9" ht="15" x14ac:dyDescent="0.25">
      <c r="A2" s="69"/>
      <c r="B2" s="69" t="s">
        <v>304</v>
      </c>
      <c r="C2" s="69"/>
      <c r="D2" s="69"/>
    </row>
    <row r="3" spans="1:9" ht="15" x14ac:dyDescent="0.25">
      <c r="A3" s="69"/>
      <c r="B3" s="69" t="s">
        <v>227</v>
      </c>
      <c r="C3" s="69"/>
      <c r="D3" s="69"/>
    </row>
    <row r="4" spans="1:9" ht="15" x14ac:dyDescent="0.25">
      <c r="A4" s="69" t="s">
        <v>230</v>
      </c>
      <c r="B4" s="69" t="s">
        <v>231</v>
      </c>
      <c r="C4" s="69"/>
      <c r="D4" s="69"/>
    </row>
    <row r="5" spans="1:9" ht="15" x14ac:dyDescent="0.25">
      <c r="A5" s="69"/>
      <c r="B5" s="69" t="s">
        <v>229</v>
      </c>
      <c r="C5" s="69"/>
      <c r="D5" s="69"/>
    </row>
    <row r="6" spans="1:9" ht="15" x14ac:dyDescent="0.25">
      <c r="A6" s="69"/>
      <c r="B6" s="69" t="s">
        <v>331</v>
      </c>
      <c r="C6" s="69"/>
      <c r="D6" s="69"/>
    </row>
    <row r="7" spans="1:9" ht="15" x14ac:dyDescent="0.25">
      <c r="A7" s="69"/>
      <c r="B7" s="69"/>
      <c r="C7" s="69"/>
      <c r="D7" s="69"/>
    </row>
    <row r="8" spans="1:9" s="54" customFormat="1" ht="47.25" customHeight="1" x14ac:dyDescent="0.2">
      <c r="A8" s="114" t="s">
        <v>332</v>
      </c>
      <c r="B8" s="114"/>
      <c r="C8" s="114"/>
      <c r="D8" s="114"/>
      <c r="E8" s="114"/>
    </row>
    <row r="9" spans="1:9" ht="15" x14ac:dyDescent="0.25">
      <c r="A9" s="70"/>
      <c r="B9" s="69"/>
      <c r="C9" s="69"/>
      <c r="D9" s="69"/>
    </row>
    <row r="10" spans="1:9" ht="15" x14ac:dyDescent="0.25">
      <c r="A10" s="69"/>
      <c r="B10" s="71"/>
      <c r="C10" s="69"/>
      <c r="D10" s="69"/>
      <c r="E10" s="101" t="s">
        <v>89</v>
      </c>
    </row>
    <row r="11" spans="1:9" s="107" customFormat="1" ht="45" x14ac:dyDescent="0.25">
      <c r="A11" s="108" t="s">
        <v>0</v>
      </c>
      <c r="B11" s="109" t="s">
        <v>2</v>
      </c>
      <c r="C11" s="109" t="s">
        <v>3</v>
      </c>
      <c r="D11" s="109" t="s">
        <v>312</v>
      </c>
      <c r="E11" s="109" t="s">
        <v>333</v>
      </c>
    </row>
    <row r="12" spans="1:9" ht="15" x14ac:dyDescent="0.25">
      <c r="A12" s="72">
        <v>1</v>
      </c>
      <c r="B12" s="72">
        <v>2</v>
      </c>
      <c r="C12" s="72">
        <v>3</v>
      </c>
      <c r="D12" s="72">
        <v>4</v>
      </c>
      <c r="E12" s="72">
        <v>5</v>
      </c>
    </row>
    <row r="13" spans="1:9" ht="14.25" x14ac:dyDescent="0.2">
      <c r="A13" s="73" t="s">
        <v>4</v>
      </c>
      <c r="B13" s="74"/>
      <c r="C13" s="74"/>
      <c r="D13" s="75">
        <f>D15+D33+D46+D70+D83+D96+D118+D127+D132+D143+D156+D164+D175+D183+D195+D199+D203+D211</f>
        <v>116875494.75999999</v>
      </c>
      <c r="E13" s="75">
        <f>E15+E33+E46+E70+E83+E96+E118+E127+E132+E143+E156+E164+E175+E183+E195+E199+E203+E211</f>
        <v>117468869.28999999</v>
      </c>
      <c r="H13" s="58"/>
      <c r="I13" s="58"/>
    </row>
    <row r="14" spans="1:9" ht="14.25" x14ac:dyDescent="0.2">
      <c r="A14" s="73"/>
      <c r="B14" s="74"/>
      <c r="C14" s="74"/>
      <c r="D14" s="75"/>
      <c r="E14" s="75"/>
    </row>
    <row r="15" spans="1:9" ht="30" x14ac:dyDescent="0.25">
      <c r="A15" s="76" t="s">
        <v>215</v>
      </c>
      <c r="B15" s="77" t="s">
        <v>177</v>
      </c>
      <c r="C15" s="78"/>
      <c r="D15" s="75">
        <f>D16+D28</f>
        <v>264800</v>
      </c>
      <c r="E15" s="75">
        <f>E16+E28</f>
        <v>268800</v>
      </c>
    </row>
    <row r="16" spans="1:9" ht="30" x14ac:dyDescent="0.25">
      <c r="A16" s="76" t="s">
        <v>266</v>
      </c>
      <c r="B16" s="77" t="s">
        <v>178</v>
      </c>
      <c r="C16" s="78"/>
      <c r="D16" s="75">
        <f>+D17</f>
        <v>182000</v>
      </c>
      <c r="E16" s="75">
        <f>+E17</f>
        <v>186000</v>
      </c>
    </row>
    <row r="17" spans="1:5" ht="29.25" x14ac:dyDescent="0.25">
      <c r="A17" s="79" t="s">
        <v>184</v>
      </c>
      <c r="B17" s="77" t="s">
        <v>179</v>
      </c>
      <c r="C17" s="78"/>
      <c r="D17" s="75">
        <f>D18+D23</f>
        <v>182000</v>
      </c>
      <c r="E17" s="75">
        <f>E18+E23</f>
        <v>186000</v>
      </c>
    </row>
    <row r="18" spans="1:5" ht="29.25" x14ac:dyDescent="0.25">
      <c r="A18" s="79" t="s">
        <v>265</v>
      </c>
      <c r="B18" s="77" t="s">
        <v>261</v>
      </c>
      <c r="C18" s="78"/>
      <c r="D18" s="75">
        <f>D19+D21</f>
        <v>65000</v>
      </c>
      <c r="E18" s="75">
        <f>E19+E21</f>
        <v>67000</v>
      </c>
    </row>
    <row r="19" spans="1:5" ht="15" x14ac:dyDescent="0.25">
      <c r="A19" s="80" t="s">
        <v>61</v>
      </c>
      <c r="B19" s="78" t="s">
        <v>261</v>
      </c>
      <c r="C19" s="78" t="s">
        <v>53</v>
      </c>
      <c r="D19" s="81">
        <f t="shared" ref="D19:E21" si="0">D20</f>
        <v>45000</v>
      </c>
      <c r="E19" s="81">
        <f t="shared" si="0"/>
        <v>47000</v>
      </c>
    </row>
    <row r="20" spans="1:5" ht="30" x14ac:dyDescent="0.25">
      <c r="A20" s="80" t="s">
        <v>62</v>
      </c>
      <c r="B20" s="78" t="s">
        <v>261</v>
      </c>
      <c r="C20" s="78" t="s">
        <v>54</v>
      </c>
      <c r="D20" s="82">
        <v>45000</v>
      </c>
      <c r="E20" s="82">
        <v>47000</v>
      </c>
    </row>
    <row r="21" spans="1:5" ht="15" x14ac:dyDescent="0.25">
      <c r="A21" s="84" t="s">
        <v>92</v>
      </c>
      <c r="B21" s="78" t="s">
        <v>261</v>
      </c>
      <c r="C21" s="78" t="s">
        <v>91</v>
      </c>
      <c r="D21" s="81">
        <f t="shared" si="0"/>
        <v>20000</v>
      </c>
      <c r="E21" s="81">
        <f t="shared" si="0"/>
        <v>20000</v>
      </c>
    </row>
    <row r="22" spans="1:5" ht="15" x14ac:dyDescent="0.25">
      <c r="A22" s="84" t="s">
        <v>93</v>
      </c>
      <c r="B22" s="78" t="s">
        <v>261</v>
      </c>
      <c r="C22" s="78" t="s">
        <v>90</v>
      </c>
      <c r="D22" s="82">
        <v>20000</v>
      </c>
      <c r="E22" s="82">
        <v>20000</v>
      </c>
    </row>
    <row r="23" spans="1:5" ht="28.5" x14ac:dyDescent="0.2">
      <c r="A23" s="79" t="s">
        <v>185</v>
      </c>
      <c r="B23" s="77" t="s">
        <v>262</v>
      </c>
      <c r="C23" s="77"/>
      <c r="D23" s="75">
        <f>D24+D26</f>
        <v>117000</v>
      </c>
      <c r="E23" s="75">
        <f>E24+E26</f>
        <v>119000</v>
      </c>
    </row>
    <row r="24" spans="1:5" ht="15" x14ac:dyDescent="0.25">
      <c r="A24" s="80" t="s">
        <v>61</v>
      </c>
      <c r="B24" s="78" t="s">
        <v>262</v>
      </c>
      <c r="C24" s="78" t="s">
        <v>53</v>
      </c>
      <c r="D24" s="81">
        <f t="shared" ref="D24:E24" si="1">D25</f>
        <v>102000</v>
      </c>
      <c r="E24" s="81">
        <f t="shared" si="1"/>
        <v>104000</v>
      </c>
    </row>
    <row r="25" spans="1:5" ht="30" x14ac:dyDescent="0.25">
      <c r="A25" s="80" t="s">
        <v>62</v>
      </c>
      <c r="B25" s="78" t="s">
        <v>262</v>
      </c>
      <c r="C25" s="78" t="s">
        <v>54</v>
      </c>
      <c r="D25" s="82">
        <v>102000</v>
      </c>
      <c r="E25" s="82">
        <v>104000</v>
      </c>
    </row>
    <row r="26" spans="1:5" ht="15" x14ac:dyDescent="0.25">
      <c r="A26" s="84" t="s">
        <v>92</v>
      </c>
      <c r="B26" s="78" t="s">
        <v>262</v>
      </c>
      <c r="C26" s="78" t="s">
        <v>91</v>
      </c>
      <c r="D26" s="81">
        <f t="shared" ref="D26:E26" si="2">D27</f>
        <v>15000</v>
      </c>
      <c r="E26" s="81">
        <f t="shared" si="2"/>
        <v>15000</v>
      </c>
    </row>
    <row r="27" spans="1:5" ht="15" x14ac:dyDescent="0.25">
      <c r="A27" s="84" t="s">
        <v>93</v>
      </c>
      <c r="B27" s="78" t="s">
        <v>262</v>
      </c>
      <c r="C27" s="78" t="s">
        <v>90</v>
      </c>
      <c r="D27" s="82">
        <v>15000</v>
      </c>
      <c r="E27" s="82">
        <v>15000</v>
      </c>
    </row>
    <row r="28" spans="1:5" ht="30" x14ac:dyDescent="0.25">
      <c r="A28" s="76" t="s">
        <v>180</v>
      </c>
      <c r="B28" s="77" t="s">
        <v>181</v>
      </c>
      <c r="C28" s="78"/>
      <c r="D28" s="75">
        <f t="shared" ref="D28:E30" si="3">D29</f>
        <v>82800</v>
      </c>
      <c r="E28" s="75">
        <f t="shared" si="3"/>
        <v>82800</v>
      </c>
    </row>
    <row r="29" spans="1:5" ht="28.5" x14ac:dyDescent="0.25">
      <c r="A29" s="83" t="s">
        <v>182</v>
      </c>
      <c r="B29" s="77" t="s">
        <v>210</v>
      </c>
      <c r="C29" s="78"/>
      <c r="D29" s="75">
        <f t="shared" si="3"/>
        <v>82800</v>
      </c>
      <c r="E29" s="75">
        <f t="shared" si="3"/>
        <v>82800</v>
      </c>
    </row>
    <row r="30" spans="1:5" ht="15" x14ac:dyDescent="0.25">
      <c r="A30" s="79" t="s">
        <v>183</v>
      </c>
      <c r="B30" s="77" t="s">
        <v>263</v>
      </c>
      <c r="C30" s="78"/>
      <c r="D30" s="75">
        <f t="shared" si="3"/>
        <v>82800</v>
      </c>
      <c r="E30" s="75">
        <f t="shared" si="3"/>
        <v>82800</v>
      </c>
    </row>
    <row r="31" spans="1:5" ht="15" x14ac:dyDescent="0.25">
      <c r="A31" s="80" t="s">
        <v>61</v>
      </c>
      <c r="B31" s="78" t="s">
        <v>263</v>
      </c>
      <c r="C31" s="78" t="s">
        <v>53</v>
      </c>
      <c r="D31" s="81">
        <f t="shared" ref="D31:E31" si="4">D32</f>
        <v>82800</v>
      </c>
      <c r="E31" s="81">
        <f t="shared" si="4"/>
        <v>82800</v>
      </c>
    </row>
    <row r="32" spans="1:5" ht="30" x14ac:dyDescent="0.25">
      <c r="A32" s="80" t="s">
        <v>62</v>
      </c>
      <c r="B32" s="78" t="s">
        <v>263</v>
      </c>
      <c r="C32" s="78" t="s">
        <v>54</v>
      </c>
      <c r="D32" s="82">
        <v>82800</v>
      </c>
      <c r="E32" s="82">
        <v>82800</v>
      </c>
    </row>
    <row r="33" spans="1:5" ht="30" x14ac:dyDescent="0.25">
      <c r="A33" s="76" t="s">
        <v>65</v>
      </c>
      <c r="B33" s="88" t="s">
        <v>125</v>
      </c>
      <c r="C33" s="89"/>
      <c r="D33" s="75">
        <f>D34</f>
        <v>13839395.16</v>
      </c>
      <c r="E33" s="75">
        <f>E34</f>
        <v>13869395.16</v>
      </c>
    </row>
    <row r="34" spans="1:5" ht="28.5" x14ac:dyDescent="0.25">
      <c r="A34" s="90" t="s">
        <v>124</v>
      </c>
      <c r="B34" s="88" t="s">
        <v>126</v>
      </c>
      <c r="C34" s="89"/>
      <c r="D34" s="75">
        <f>D35+D40+D43</f>
        <v>13839395.16</v>
      </c>
      <c r="E34" s="75">
        <f>E35+E40+E43</f>
        <v>13869395.16</v>
      </c>
    </row>
    <row r="35" spans="1:5" ht="28.5" x14ac:dyDescent="0.2">
      <c r="A35" s="90" t="s">
        <v>81</v>
      </c>
      <c r="B35" s="88" t="s">
        <v>127</v>
      </c>
      <c r="C35" s="88"/>
      <c r="D35" s="75">
        <f>D36+D38</f>
        <v>11971783</v>
      </c>
      <c r="E35" s="75">
        <f>E36+E38</f>
        <v>11971783</v>
      </c>
    </row>
    <row r="36" spans="1:5" ht="45" x14ac:dyDescent="0.25">
      <c r="A36" s="91" t="s">
        <v>80</v>
      </c>
      <c r="B36" s="89" t="s">
        <v>127</v>
      </c>
      <c r="C36" s="89" t="s">
        <v>50</v>
      </c>
      <c r="D36" s="81">
        <f>D37</f>
        <v>11876783</v>
      </c>
      <c r="E36" s="81">
        <f>E37</f>
        <v>11876783</v>
      </c>
    </row>
    <row r="37" spans="1:5" ht="15" x14ac:dyDescent="0.25">
      <c r="A37" s="91" t="s">
        <v>51</v>
      </c>
      <c r="B37" s="89" t="s">
        <v>127</v>
      </c>
      <c r="C37" s="89" t="s">
        <v>52</v>
      </c>
      <c r="D37" s="82">
        <v>11876783</v>
      </c>
      <c r="E37" s="82">
        <v>11876783</v>
      </c>
    </row>
    <row r="38" spans="1:5" ht="15" x14ac:dyDescent="0.25">
      <c r="A38" s="80" t="s">
        <v>61</v>
      </c>
      <c r="B38" s="89" t="s">
        <v>127</v>
      </c>
      <c r="C38" s="89" t="s">
        <v>53</v>
      </c>
      <c r="D38" s="81">
        <f>D39</f>
        <v>95000</v>
      </c>
      <c r="E38" s="81">
        <f>E39</f>
        <v>95000</v>
      </c>
    </row>
    <row r="39" spans="1:5" ht="30" x14ac:dyDescent="0.25">
      <c r="A39" s="80" t="s">
        <v>62</v>
      </c>
      <c r="B39" s="89" t="s">
        <v>127</v>
      </c>
      <c r="C39" s="89" t="s">
        <v>54</v>
      </c>
      <c r="D39" s="82">
        <v>95000</v>
      </c>
      <c r="E39" s="82">
        <v>95000</v>
      </c>
    </row>
    <row r="40" spans="1:5" ht="28.5" x14ac:dyDescent="0.2">
      <c r="A40" s="90" t="s">
        <v>300</v>
      </c>
      <c r="B40" s="88" t="s">
        <v>301</v>
      </c>
      <c r="C40" s="88"/>
      <c r="D40" s="75">
        <f>D41</f>
        <v>827612.16000000003</v>
      </c>
      <c r="E40" s="75">
        <f>E41</f>
        <v>827612.16000000003</v>
      </c>
    </row>
    <row r="41" spans="1:5" ht="15" x14ac:dyDescent="0.25">
      <c r="A41" s="91" t="s">
        <v>92</v>
      </c>
      <c r="B41" s="89" t="s">
        <v>301</v>
      </c>
      <c r="C41" s="89" t="s">
        <v>91</v>
      </c>
      <c r="D41" s="81">
        <f t="shared" ref="D41:E41" si="5">D42</f>
        <v>827612.16000000003</v>
      </c>
      <c r="E41" s="81">
        <f t="shared" si="5"/>
        <v>827612.16000000003</v>
      </c>
    </row>
    <row r="42" spans="1:5" ht="30" x14ac:dyDescent="0.25">
      <c r="A42" s="91" t="s">
        <v>319</v>
      </c>
      <c r="B42" s="89" t="s">
        <v>301</v>
      </c>
      <c r="C42" s="89" t="s">
        <v>318</v>
      </c>
      <c r="D42" s="82">
        <v>827612.16000000003</v>
      </c>
      <c r="E42" s="82">
        <v>827612.16000000003</v>
      </c>
    </row>
    <row r="43" spans="1:5" ht="42.75" x14ac:dyDescent="0.2">
      <c r="A43" s="92" t="s">
        <v>129</v>
      </c>
      <c r="B43" s="88" t="s">
        <v>128</v>
      </c>
      <c r="C43" s="88"/>
      <c r="D43" s="75">
        <f t="shared" ref="D43:E44" si="6">D44</f>
        <v>1040000</v>
      </c>
      <c r="E43" s="75">
        <f t="shared" si="6"/>
        <v>1070000</v>
      </c>
    </row>
    <row r="44" spans="1:5" ht="15" x14ac:dyDescent="0.25">
      <c r="A44" s="80" t="s">
        <v>61</v>
      </c>
      <c r="B44" s="89" t="s">
        <v>128</v>
      </c>
      <c r="C44" s="89" t="s">
        <v>53</v>
      </c>
      <c r="D44" s="81">
        <f t="shared" si="6"/>
        <v>1040000</v>
      </c>
      <c r="E44" s="81">
        <f t="shared" si="6"/>
        <v>1070000</v>
      </c>
    </row>
    <row r="45" spans="1:5" ht="30" x14ac:dyDescent="0.25">
      <c r="A45" s="80" t="s">
        <v>62</v>
      </c>
      <c r="B45" s="89" t="s">
        <v>128</v>
      </c>
      <c r="C45" s="89" t="s">
        <v>54</v>
      </c>
      <c r="D45" s="82">
        <v>1040000</v>
      </c>
      <c r="E45" s="82">
        <v>1070000</v>
      </c>
    </row>
    <row r="46" spans="1:5" ht="45" x14ac:dyDescent="0.25">
      <c r="A46" s="76" t="s">
        <v>287</v>
      </c>
      <c r="B46" s="88" t="s">
        <v>122</v>
      </c>
      <c r="C46" s="89"/>
      <c r="D46" s="75">
        <f>D47</f>
        <v>3931891.5</v>
      </c>
      <c r="E46" s="75">
        <f>E47</f>
        <v>3957536.5</v>
      </c>
    </row>
    <row r="47" spans="1:5" ht="29.25" x14ac:dyDescent="0.25">
      <c r="A47" s="79" t="s">
        <v>121</v>
      </c>
      <c r="B47" s="88" t="s">
        <v>123</v>
      </c>
      <c r="C47" s="89"/>
      <c r="D47" s="75">
        <f>D48+D51+D54+D59+D62+D67</f>
        <v>3931891.5</v>
      </c>
      <c r="E47" s="75">
        <f>E48+E51+E54+E59+E62+E67</f>
        <v>3957536.5</v>
      </c>
    </row>
    <row r="48" spans="1:5" ht="14.25" x14ac:dyDescent="0.2">
      <c r="A48" s="79" t="s">
        <v>59</v>
      </c>
      <c r="B48" s="88" t="s">
        <v>209</v>
      </c>
      <c r="C48" s="88"/>
      <c r="D48" s="75">
        <f t="shared" ref="D48:E49" si="7">D49</f>
        <v>400000</v>
      </c>
      <c r="E48" s="75">
        <f t="shared" si="7"/>
        <v>400000</v>
      </c>
    </row>
    <row r="49" spans="1:5" ht="15" x14ac:dyDescent="0.25">
      <c r="A49" s="93" t="s">
        <v>45</v>
      </c>
      <c r="B49" s="89" t="s">
        <v>209</v>
      </c>
      <c r="C49" s="89">
        <v>800</v>
      </c>
      <c r="D49" s="81">
        <f t="shared" si="7"/>
        <v>400000</v>
      </c>
      <c r="E49" s="81">
        <f t="shared" si="7"/>
        <v>400000</v>
      </c>
    </row>
    <row r="50" spans="1:5" ht="15" x14ac:dyDescent="0.25">
      <c r="A50" s="93" t="s">
        <v>60</v>
      </c>
      <c r="B50" s="89" t="s">
        <v>209</v>
      </c>
      <c r="C50" s="89">
        <v>870</v>
      </c>
      <c r="D50" s="82">
        <v>400000</v>
      </c>
      <c r="E50" s="82">
        <v>400000</v>
      </c>
    </row>
    <row r="51" spans="1:5" ht="14.25" x14ac:dyDescent="0.2">
      <c r="A51" s="83" t="s">
        <v>140</v>
      </c>
      <c r="B51" s="77" t="s">
        <v>139</v>
      </c>
      <c r="C51" s="77"/>
      <c r="D51" s="75">
        <f t="shared" ref="D51:E52" si="8">D52</f>
        <v>2115936.5</v>
      </c>
      <c r="E51" s="75">
        <f t="shared" si="8"/>
        <v>2115936.5</v>
      </c>
    </row>
    <row r="52" spans="1:5" ht="45" x14ac:dyDescent="0.25">
      <c r="A52" s="87" t="s">
        <v>80</v>
      </c>
      <c r="B52" s="78" t="s">
        <v>139</v>
      </c>
      <c r="C52" s="85">
        <v>100</v>
      </c>
      <c r="D52" s="81">
        <f t="shared" si="8"/>
        <v>2115936.5</v>
      </c>
      <c r="E52" s="81">
        <f t="shared" si="8"/>
        <v>2115936.5</v>
      </c>
    </row>
    <row r="53" spans="1:5" ht="15" x14ac:dyDescent="0.25">
      <c r="A53" s="87" t="s">
        <v>87</v>
      </c>
      <c r="B53" s="78" t="s">
        <v>139</v>
      </c>
      <c r="C53" s="85">
        <v>120</v>
      </c>
      <c r="D53" s="82">
        <v>2115936.5</v>
      </c>
      <c r="E53" s="82">
        <v>2115936.5</v>
      </c>
    </row>
    <row r="54" spans="1:5" ht="14.25" x14ac:dyDescent="0.2">
      <c r="A54" s="83" t="s">
        <v>141</v>
      </c>
      <c r="B54" s="77" t="s">
        <v>193</v>
      </c>
      <c r="C54" s="77"/>
      <c r="D54" s="75">
        <f>D55+D57</f>
        <v>292000</v>
      </c>
      <c r="E54" s="75">
        <f>E55+E57</f>
        <v>294000</v>
      </c>
    </row>
    <row r="55" spans="1:5" ht="45" x14ac:dyDescent="0.25">
      <c r="A55" s="87" t="s">
        <v>80</v>
      </c>
      <c r="B55" s="78" t="s">
        <v>193</v>
      </c>
      <c r="C55" s="85">
        <v>100</v>
      </c>
      <c r="D55" s="81">
        <f>D56</f>
        <v>267000</v>
      </c>
      <c r="E55" s="81">
        <f>E56</f>
        <v>267000</v>
      </c>
    </row>
    <row r="56" spans="1:5" ht="15" x14ac:dyDescent="0.25">
      <c r="A56" s="87" t="s">
        <v>87</v>
      </c>
      <c r="B56" s="78" t="s">
        <v>193</v>
      </c>
      <c r="C56" s="85">
        <v>120</v>
      </c>
      <c r="D56" s="82">
        <v>267000</v>
      </c>
      <c r="E56" s="82">
        <v>267000</v>
      </c>
    </row>
    <row r="57" spans="1:5" ht="15" x14ac:dyDescent="0.25">
      <c r="A57" s="80" t="s">
        <v>61</v>
      </c>
      <c r="B57" s="78" t="s">
        <v>193</v>
      </c>
      <c r="C57" s="78" t="s">
        <v>53</v>
      </c>
      <c r="D57" s="81">
        <f>D58</f>
        <v>25000</v>
      </c>
      <c r="E57" s="81">
        <f>E58</f>
        <v>27000</v>
      </c>
    </row>
    <row r="58" spans="1:5" ht="30" x14ac:dyDescent="0.25">
      <c r="A58" s="80" t="s">
        <v>62</v>
      </c>
      <c r="B58" s="78" t="s">
        <v>193</v>
      </c>
      <c r="C58" s="78" t="s">
        <v>54</v>
      </c>
      <c r="D58" s="82">
        <v>25000</v>
      </c>
      <c r="E58" s="82">
        <v>27000</v>
      </c>
    </row>
    <row r="59" spans="1:5" ht="28.5" x14ac:dyDescent="0.2">
      <c r="A59" s="83" t="s">
        <v>144</v>
      </c>
      <c r="B59" s="77" t="s">
        <v>145</v>
      </c>
      <c r="C59" s="77"/>
      <c r="D59" s="75">
        <f t="shared" ref="D59:E60" si="9">D60</f>
        <v>325000</v>
      </c>
      <c r="E59" s="75">
        <f t="shared" si="9"/>
        <v>335000</v>
      </c>
    </row>
    <row r="60" spans="1:5" ht="15" x14ac:dyDescent="0.25">
      <c r="A60" s="80" t="s">
        <v>61</v>
      </c>
      <c r="B60" s="78" t="s">
        <v>145</v>
      </c>
      <c r="C60" s="78" t="s">
        <v>53</v>
      </c>
      <c r="D60" s="81">
        <f t="shared" si="9"/>
        <v>325000</v>
      </c>
      <c r="E60" s="81">
        <f t="shared" si="9"/>
        <v>335000</v>
      </c>
    </row>
    <row r="61" spans="1:5" ht="30" x14ac:dyDescent="0.25">
      <c r="A61" s="80" t="s">
        <v>62</v>
      </c>
      <c r="B61" s="78" t="s">
        <v>145</v>
      </c>
      <c r="C61" s="78" t="s">
        <v>54</v>
      </c>
      <c r="D61" s="82">
        <v>325000</v>
      </c>
      <c r="E61" s="82">
        <v>335000</v>
      </c>
    </row>
    <row r="62" spans="1:5" ht="29.25" x14ac:dyDescent="0.25">
      <c r="A62" s="79" t="s">
        <v>83</v>
      </c>
      <c r="B62" s="77" t="s">
        <v>147</v>
      </c>
      <c r="C62" s="85"/>
      <c r="D62" s="75">
        <f>D63+D65</f>
        <v>530011</v>
      </c>
      <c r="E62" s="75">
        <f>E63+E65</f>
        <v>543656</v>
      </c>
    </row>
    <row r="63" spans="1:5" ht="45" x14ac:dyDescent="0.25">
      <c r="A63" s="87" t="s">
        <v>80</v>
      </c>
      <c r="B63" s="78" t="s">
        <v>147</v>
      </c>
      <c r="C63" s="85">
        <v>100</v>
      </c>
      <c r="D63" s="81">
        <f>D64</f>
        <v>289656</v>
      </c>
      <c r="E63" s="81">
        <f>E64</f>
        <v>289656</v>
      </c>
    </row>
    <row r="64" spans="1:5" ht="15" x14ac:dyDescent="0.25">
      <c r="A64" s="87" t="s">
        <v>87</v>
      </c>
      <c r="B64" s="78" t="s">
        <v>147</v>
      </c>
      <c r="C64" s="85">
        <v>120</v>
      </c>
      <c r="D64" s="82">
        <v>289656</v>
      </c>
      <c r="E64" s="82">
        <v>289656</v>
      </c>
    </row>
    <row r="65" spans="1:5" ht="15" x14ac:dyDescent="0.25">
      <c r="A65" s="80" t="s">
        <v>61</v>
      </c>
      <c r="B65" s="78" t="s">
        <v>147</v>
      </c>
      <c r="C65" s="78" t="s">
        <v>53</v>
      </c>
      <c r="D65" s="81">
        <f>D66</f>
        <v>240355</v>
      </c>
      <c r="E65" s="81">
        <f>E66</f>
        <v>254000</v>
      </c>
    </row>
    <row r="66" spans="1:5" ht="30" x14ac:dyDescent="0.25">
      <c r="A66" s="80" t="s">
        <v>62</v>
      </c>
      <c r="B66" s="78" t="s">
        <v>147</v>
      </c>
      <c r="C66" s="78" t="s">
        <v>54</v>
      </c>
      <c r="D66" s="82">
        <v>240355</v>
      </c>
      <c r="E66" s="82">
        <v>254000</v>
      </c>
    </row>
    <row r="67" spans="1:5" ht="28.5" x14ac:dyDescent="0.2">
      <c r="A67" s="83" t="s">
        <v>142</v>
      </c>
      <c r="B67" s="77" t="s">
        <v>143</v>
      </c>
      <c r="C67" s="77"/>
      <c r="D67" s="75">
        <f t="shared" ref="D67:E68" si="10">D68</f>
        <v>268944</v>
      </c>
      <c r="E67" s="75">
        <f t="shared" si="10"/>
        <v>268944</v>
      </c>
    </row>
    <row r="68" spans="1:5" ht="45" x14ac:dyDescent="0.25">
      <c r="A68" s="87" t="s">
        <v>80</v>
      </c>
      <c r="B68" s="78" t="s">
        <v>143</v>
      </c>
      <c r="C68" s="85">
        <v>100</v>
      </c>
      <c r="D68" s="81">
        <f t="shared" si="10"/>
        <v>268944</v>
      </c>
      <c r="E68" s="81">
        <f t="shared" si="10"/>
        <v>268944</v>
      </c>
    </row>
    <row r="69" spans="1:5" ht="15" x14ac:dyDescent="0.25">
      <c r="A69" s="87" t="s">
        <v>87</v>
      </c>
      <c r="B69" s="78" t="s">
        <v>143</v>
      </c>
      <c r="C69" s="85">
        <v>120</v>
      </c>
      <c r="D69" s="82">
        <v>268944</v>
      </c>
      <c r="E69" s="82">
        <v>268944</v>
      </c>
    </row>
    <row r="70" spans="1:5" ht="30" x14ac:dyDescent="0.25">
      <c r="A70" s="76" t="s">
        <v>175</v>
      </c>
      <c r="B70" s="77" t="s">
        <v>174</v>
      </c>
      <c r="C70" s="78"/>
      <c r="D70" s="75">
        <f>D71</f>
        <v>19144509</v>
      </c>
      <c r="E70" s="75">
        <f>E71</f>
        <v>19952707</v>
      </c>
    </row>
    <row r="71" spans="1:5" ht="15" x14ac:dyDescent="0.25">
      <c r="A71" s="86" t="s">
        <v>249</v>
      </c>
      <c r="B71" s="77" t="s">
        <v>240</v>
      </c>
      <c r="C71" s="78"/>
      <c r="D71" s="75">
        <f>D72+D77+D80</f>
        <v>19144509</v>
      </c>
      <c r="E71" s="75">
        <f>E72+E77+E80</f>
        <v>19952707</v>
      </c>
    </row>
    <row r="72" spans="1:5" ht="14.25" x14ac:dyDescent="0.2">
      <c r="A72" s="86" t="s">
        <v>76</v>
      </c>
      <c r="B72" s="77" t="s">
        <v>244</v>
      </c>
      <c r="C72" s="77"/>
      <c r="D72" s="75">
        <f>D73+D75</f>
        <v>18299509</v>
      </c>
      <c r="E72" s="75">
        <f>E73+E75</f>
        <v>19287707</v>
      </c>
    </row>
    <row r="73" spans="1:5" ht="45" x14ac:dyDescent="0.25">
      <c r="A73" s="87" t="s">
        <v>77</v>
      </c>
      <c r="B73" s="78" t="s">
        <v>244</v>
      </c>
      <c r="C73" s="78" t="s">
        <v>50</v>
      </c>
      <c r="D73" s="81">
        <f t="shared" ref="D73:E73" si="11">D74</f>
        <v>15494509</v>
      </c>
      <c r="E73" s="81">
        <f t="shared" si="11"/>
        <v>16377707</v>
      </c>
    </row>
    <row r="74" spans="1:5" ht="15" x14ac:dyDescent="0.25">
      <c r="A74" s="87" t="s">
        <v>78</v>
      </c>
      <c r="B74" s="78" t="s">
        <v>244</v>
      </c>
      <c r="C74" s="78" t="s">
        <v>79</v>
      </c>
      <c r="D74" s="82">
        <v>15494509</v>
      </c>
      <c r="E74" s="82">
        <v>16377707</v>
      </c>
    </row>
    <row r="75" spans="1:5" ht="15" x14ac:dyDescent="0.25">
      <c r="A75" s="80" t="s">
        <v>61</v>
      </c>
      <c r="B75" s="78" t="s">
        <v>244</v>
      </c>
      <c r="C75" s="78" t="s">
        <v>53</v>
      </c>
      <c r="D75" s="81">
        <f>D76</f>
        <v>2805000</v>
      </c>
      <c r="E75" s="81">
        <f>E76</f>
        <v>2910000</v>
      </c>
    </row>
    <row r="76" spans="1:5" ht="30" x14ac:dyDescent="0.25">
      <c r="A76" s="80" t="s">
        <v>62</v>
      </c>
      <c r="B76" s="78" t="s">
        <v>244</v>
      </c>
      <c r="C76" s="78" t="s">
        <v>54</v>
      </c>
      <c r="D76" s="82">
        <v>2805000</v>
      </c>
      <c r="E76" s="82">
        <v>2910000</v>
      </c>
    </row>
    <row r="77" spans="1:5" ht="15" x14ac:dyDescent="0.25">
      <c r="A77" s="86" t="s">
        <v>84</v>
      </c>
      <c r="B77" s="77" t="s">
        <v>241</v>
      </c>
      <c r="C77" s="78"/>
      <c r="D77" s="75">
        <f t="shared" ref="D77:E78" si="12">D78</f>
        <v>300000</v>
      </c>
      <c r="E77" s="75">
        <f t="shared" si="12"/>
        <v>150000</v>
      </c>
    </row>
    <row r="78" spans="1:5" ht="15" x14ac:dyDescent="0.25">
      <c r="A78" s="80" t="s">
        <v>61</v>
      </c>
      <c r="B78" s="78" t="s">
        <v>241</v>
      </c>
      <c r="C78" s="78" t="s">
        <v>53</v>
      </c>
      <c r="D78" s="81">
        <f t="shared" si="12"/>
        <v>300000</v>
      </c>
      <c r="E78" s="81">
        <f t="shared" si="12"/>
        <v>150000</v>
      </c>
    </row>
    <row r="79" spans="1:5" ht="30" x14ac:dyDescent="0.25">
      <c r="A79" s="80" t="s">
        <v>62</v>
      </c>
      <c r="B79" s="78" t="s">
        <v>241</v>
      </c>
      <c r="C79" s="78" t="s">
        <v>54</v>
      </c>
      <c r="D79" s="82">
        <v>300000</v>
      </c>
      <c r="E79" s="82">
        <v>150000</v>
      </c>
    </row>
    <row r="80" spans="1:5" ht="15" x14ac:dyDescent="0.25">
      <c r="A80" s="86" t="s">
        <v>85</v>
      </c>
      <c r="B80" s="77" t="s">
        <v>243</v>
      </c>
      <c r="C80" s="78"/>
      <c r="D80" s="75">
        <f t="shared" ref="D80:E81" si="13">D81</f>
        <v>545000</v>
      </c>
      <c r="E80" s="75">
        <f t="shared" si="13"/>
        <v>515000</v>
      </c>
    </row>
    <row r="81" spans="1:5" ht="15" x14ac:dyDescent="0.25">
      <c r="A81" s="80" t="s">
        <v>61</v>
      </c>
      <c r="B81" s="78" t="s">
        <v>243</v>
      </c>
      <c r="C81" s="78" t="s">
        <v>53</v>
      </c>
      <c r="D81" s="81">
        <f t="shared" si="13"/>
        <v>545000</v>
      </c>
      <c r="E81" s="81">
        <f t="shared" si="13"/>
        <v>515000</v>
      </c>
    </row>
    <row r="82" spans="1:5" ht="30" x14ac:dyDescent="0.25">
      <c r="A82" s="80" t="s">
        <v>62</v>
      </c>
      <c r="B82" s="78" t="s">
        <v>243</v>
      </c>
      <c r="C82" s="78" t="s">
        <v>54</v>
      </c>
      <c r="D82" s="82">
        <v>545000</v>
      </c>
      <c r="E82" s="82">
        <v>515000</v>
      </c>
    </row>
    <row r="83" spans="1:5" ht="30" x14ac:dyDescent="0.25">
      <c r="A83" s="76" t="s">
        <v>72</v>
      </c>
      <c r="B83" s="77" t="s">
        <v>187</v>
      </c>
      <c r="C83" s="78"/>
      <c r="D83" s="75">
        <f>D84</f>
        <v>7746315</v>
      </c>
      <c r="E83" s="75">
        <f>E84</f>
        <v>7621315</v>
      </c>
    </row>
    <row r="84" spans="1:5" ht="28.5" x14ac:dyDescent="0.25">
      <c r="A84" s="95" t="s">
        <v>216</v>
      </c>
      <c r="B84" s="77" t="s">
        <v>188</v>
      </c>
      <c r="C84" s="78"/>
      <c r="D84" s="75">
        <f>D90+D85+D93</f>
        <v>7746315</v>
      </c>
      <c r="E84" s="75">
        <f>E90+E85+E93</f>
        <v>7621315</v>
      </c>
    </row>
    <row r="85" spans="1:5" ht="14.25" x14ac:dyDescent="0.2">
      <c r="A85" s="86" t="s">
        <v>76</v>
      </c>
      <c r="B85" s="77" t="s">
        <v>191</v>
      </c>
      <c r="C85" s="77"/>
      <c r="D85" s="75">
        <f>D86+D88</f>
        <v>6971315</v>
      </c>
      <c r="E85" s="75">
        <f>E86+E88</f>
        <v>6996315</v>
      </c>
    </row>
    <row r="86" spans="1:5" ht="45" x14ac:dyDescent="0.25">
      <c r="A86" s="87" t="s">
        <v>217</v>
      </c>
      <c r="B86" s="78" t="s">
        <v>191</v>
      </c>
      <c r="C86" s="78" t="s">
        <v>50</v>
      </c>
      <c r="D86" s="81">
        <f>D87</f>
        <v>6544315</v>
      </c>
      <c r="E86" s="81">
        <f>E87</f>
        <v>6544315</v>
      </c>
    </row>
    <row r="87" spans="1:5" ht="15" x14ac:dyDescent="0.25">
      <c r="A87" s="87" t="s">
        <v>78</v>
      </c>
      <c r="B87" s="78" t="s">
        <v>191</v>
      </c>
      <c r="C87" s="78" t="s">
        <v>79</v>
      </c>
      <c r="D87" s="82">
        <v>6544315</v>
      </c>
      <c r="E87" s="82">
        <v>6544315</v>
      </c>
    </row>
    <row r="88" spans="1:5" ht="15" x14ac:dyDescent="0.25">
      <c r="A88" s="80" t="s">
        <v>61</v>
      </c>
      <c r="B88" s="78" t="s">
        <v>191</v>
      </c>
      <c r="C88" s="78" t="s">
        <v>53</v>
      </c>
      <c r="D88" s="96">
        <f>D89</f>
        <v>427000</v>
      </c>
      <c r="E88" s="96">
        <f>E89</f>
        <v>452000</v>
      </c>
    </row>
    <row r="89" spans="1:5" ht="30" x14ac:dyDescent="0.25">
      <c r="A89" s="80" t="s">
        <v>62</v>
      </c>
      <c r="B89" s="78" t="s">
        <v>191</v>
      </c>
      <c r="C89" s="78" t="s">
        <v>54</v>
      </c>
      <c r="D89" s="82">
        <v>427000</v>
      </c>
      <c r="E89" s="82">
        <v>452000</v>
      </c>
    </row>
    <row r="90" spans="1:5" ht="15" x14ac:dyDescent="0.25">
      <c r="A90" s="86" t="s">
        <v>248</v>
      </c>
      <c r="B90" s="77" t="s">
        <v>247</v>
      </c>
      <c r="C90" s="78"/>
      <c r="D90" s="75">
        <f t="shared" ref="D90:E94" si="14">D91</f>
        <v>290000</v>
      </c>
      <c r="E90" s="75">
        <f t="shared" si="14"/>
        <v>300000</v>
      </c>
    </row>
    <row r="91" spans="1:5" ht="15" x14ac:dyDescent="0.25">
      <c r="A91" s="80" t="s">
        <v>61</v>
      </c>
      <c r="B91" s="78" t="s">
        <v>247</v>
      </c>
      <c r="C91" s="78" t="s">
        <v>53</v>
      </c>
      <c r="D91" s="81">
        <f t="shared" si="14"/>
        <v>290000</v>
      </c>
      <c r="E91" s="81">
        <f t="shared" si="14"/>
        <v>300000</v>
      </c>
    </row>
    <row r="92" spans="1:5" ht="30" x14ac:dyDescent="0.25">
      <c r="A92" s="80" t="s">
        <v>62</v>
      </c>
      <c r="B92" s="78" t="s">
        <v>247</v>
      </c>
      <c r="C92" s="78" t="s">
        <v>54</v>
      </c>
      <c r="D92" s="82">
        <v>290000</v>
      </c>
      <c r="E92" s="82">
        <v>300000</v>
      </c>
    </row>
    <row r="93" spans="1:5" ht="29.25" x14ac:dyDescent="0.25">
      <c r="A93" s="86" t="s">
        <v>189</v>
      </c>
      <c r="B93" s="77" t="s">
        <v>190</v>
      </c>
      <c r="C93" s="78"/>
      <c r="D93" s="75">
        <f t="shared" si="14"/>
        <v>485000</v>
      </c>
      <c r="E93" s="75">
        <f t="shared" si="14"/>
        <v>325000</v>
      </c>
    </row>
    <row r="94" spans="1:5" ht="15" x14ac:dyDescent="0.25">
      <c r="A94" s="80" t="s">
        <v>61</v>
      </c>
      <c r="B94" s="78" t="s">
        <v>190</v>
      </c>
      <c r="C94" s="78" t="s">
        <v>53</v>
      </c>
      <c r="D94" s="81">
        <f t="shared" si="14"/>
        <v>485000</v>
      </c>
      <c r="E94" s="81">
        <f t="shared" si="14"/>
        <v>325000</v>
      </c>
    </row>
    <row r="95" spans="1:5" ht="30" x14ac:dyDescent="0.25">
      <c r="A95" s="80" t="s">
        <v>62</v>
      </c>
      <c r="B95" s="78" t="s">
        <v>190</v>
      </c>
      <c r="C95" s="78" t="s">
        <v>54</v>
      </c>
      <c r="D95" s="82">
        <v>485000</v>
      </c>
      <c r="E95" s="82">
        <v>325000</v>
      </c>
    </row>
    <row r="96" spans="1:5" ht="30" x14ac:dyDescent="0.25">
      <c r="A96" s="76" t="s">
        <v>67</v>
      </c>
      <c r="B96" s="77" t="s">
        <v>146</v>
      </c>
      <c r="C96" s="85"/>
      <c r="D96" s="75">
        <f>D97</f>
        <v>28443000</v>
      </c>
      <c r="E96" s="75">
        <f>E97</f>
        <v>27133000</v>
      </c>
    </row>
    <row r="97" spans="1:5" ht="30" x14ac:dyDescent="0.25">
      <c r="A97" s="100" t="s">
        <v>195</v>
      </c>
      <c r="B97" s="77" t="s">
        <v>164</v>
      </c>
      <c r="C97" s="85"/>
      <c r="D97" s="75">
        <f>D98+D103+D106+D109+D115+D112</f>
        <v>28443000</v>
      </c>
      <c r="E97" s="75">
        <f>E98+E103+E106+E109+E115+E112</f>
        <v>27133000</v>
      </c>
    </row>
    <row r="98" spans="1:5" ht="14.25" x14ac:dyDescent="0.2">
      <c r="A98" s="86" t="s">
        <v>68</v>
      </c>
      <c r="B98" s="77" t="s">
        <v>165</v>
      </c>
      <c r="C98" s="74"/>
      <c r="D98" s="75">
        <f>D99+D101</f>
        <v>7200000</v>
      </c>
      <c r="E98" s="75">
        <f>E99+E101</f>
        <v>6520000</v>
      </c>
    </row>
    <row r="99" spans="1:5" ht="15" x14ac:dyDescent="0.25">
      <c r="A99" s="80" t="s">
        <v>61</v>
      </c>
      <c r="B99" s="78" t="s">
        <v>165</v>
      </c>
      <c r="C99" s="85">
        <v>200</v>
      </c>
      <c r="D99" s="81">
        <f>D100</f>
        <v>7200000</v>
      </c>
      <c r="E99" s="81">
        <f>E100</f>
        <v>6520000</v>
      </c>
    </row>
    <row r="100" spans="1:5" ht="30" x14ac:dyDescent="0.25">
      <c r="A100" s="80" t="s">
        <v>62</v>
      </c>
      <c r="B100" s="78" t="s">
        <v>165</v>
      </c>
      <c r="C100" s="85">
        <v>240</v>
      </c>
      <c r="D100" s="82">
        <v>7200000</v>
      </c>
      <c r="E100" s="82">
        <v>6520000</v>
      </c>
    </row>
    <row r="101" spans="1:5" ht="15" hidden="1" x14ac:dyDescent="0.25">
      <c r="A101" s="80" t="s">
        <v>45</v>
      </c>
      <c r="B101" s="78" t="s">
        <v>165</v>
      </c>
      <c r="C101" s="85">
        <v>800</v>
      </c>
      <c r="D101" s="81">
        <f>D102</f>
        <v>0</v>
      </c>
      <c r="E101" s="81">
        <f>E102</f>
        <v>0</v>
      </c>
    </row>
    <row r="102" spans="1:5" ht="15" hidden="1" x14ac:dyDescent="0.25">
      <c r="A102" s="80" t="s">
        <v>63</v>
      </c>
      <c r="B102" s="78" t="s">
        <v>165</v>
      </c>
      <c r="C102" s="85">
        <v>850</v>
      </c>
      <c r="D102" s="82"/>
      <c r="E102" s="82"/>
    </row>
    <row r="103" spans="1:5" ht="15" x14ac:dyDescent="0.25">
      <c r="A103" s="79" t="s">
        <v>105</v>
      </c>
      <c r="B103" s="77" t="s">
        <v>166</v>
      </c>
      <c r="C103" s="85"/>
      <c r="D103" s="75">
        <f t="shared" ref="D103:E104" si="15">D104</f>
        <v>12500000</v>
      </c>
      <c r="E103" s="75">
        <f t="shared" si="15"/>
        <v>12700000</v>
      </c>
    </row>
    <row r="104" spans="1:5" ht="15" x14ac:dyDescent="0.25">
      <c r="A104" s="80" t="s">
        <v>61</v>
      </c>
      <c r="B104" s="78" t="s">
        <v>166</v>
      </c>
      <c r="C104" s="85">
        <v>200</v>
      </c>
      <c r="D104" s="81">
        <f t="shared" si="15"/>
        <v>12500000</v>
      </c>
      <c r="E104" s="81">
        <f t="shared" si="15"/>
        <v>12700000</v>
      </c>
    </row>
    <row r="105" spans="1:5" ht="30" x14ac:dyDescent="0.25">
      <c r="A105" s="80" t="s">
        <v>62</v>
      </c>
      <c r="B105" s="78" t="s">
        <v>166</v>
      </c>
      <c r="C105" s="85">
        <v>240</v>
      </c>
      <c r="D105" s="82">
        <v>12500000</v>
      </c>
      <c r="E105" s="82">
        <v>12700000</v>
      </c>
    </row>
    <row r="106" spans="1:5" ht="14.25" x14ac:dyDescent="0.2">
      <c r="A106" s="79" t="s">
        <v>107</v>
      </c>
      <c r="B106" s="77" t="s">
        <v>192</v>
      </c>
      <c r="C106" s="74"/>
      <c r="D106" s="75">
        <f t="shared" ref="D106:E107" si="16">D107</f>
        <v>1400000</v>
      </c>
      <c r="E106" s="75">
        <f t="shared" si="16"/>
        <v>1450000</v>
      </c>
    </row>
    <row r="107" spans="1:5" ht="15" x14ac:dyDescent="0.25">
      <c r="A107" s="80" t="s">
        <v>61</v>
      </c>
      <c r="B107" s="78" t="s">
        <v>192</v>
      </c>
      <c r="C107" s="85">
        <v>200</v>
      </c>
      <c r="D107" s="81">
        <f t="shared" si="16"/>
        <v>1400000</v>
      </c>
      <c r="E107" s="81">
        <f t="shared" si="16"/>
        <v>1450000</v>
      </c>
    </row>
    <row r="108" spans="1:5" ht="30" x14ac:dyDescent="0.25">
      <c r="A108" s="80" t="s">
        <v>62</v>
      </c>
      <c r="B108" s="78" t="s">
        <v>192</v>
      </c>
      <c r="C108" s="85">
        <v>240</v>
      </c>
      <c r="D108" s="82">
        <v>1400000</v>
      </c>
      <c r="E108" s="82">
        <v>1450000</v>
      </c>
    </row>
    <row r="109" spans="1:5" ht="15" x14ac:dyDescent="0.25">
      <c r="A109" s="79" t="s">
        <v>69</v>
      </c>
      <c r="B109" s="77" t="s">
        <v>167</v>
      </c>
      <c r="C109" s="85"/>
      <c r="D109" s="75">
        <f t="shared" ref="D109:E110" si="17">D110</f>
        <v>1163000</v>
      </c>
      <c r="E109" s="75">
        <f t="shared" si="17"/>
        <v>1163000</v>
      </c>
    </row>
    <row r="110" spans="1:5" ht="15" x14ac:dyDescent="0.25">
      <c r="A110" s="80" t="s">
        <v>61</v>
      </c>
      <c r="B110" s="78" t="s">
        <v>167</v>
      </c>
      <c r="C110" s="85">
        <v>200</v>
      </c>
      <c r="D110" s="81">
        <f t="shared" si="17"/>
        <v>1163000</v>
      </c>
      <c r="E110" s="81">
        <f t="shared" si="17"/>
        <v>1163000</v>
      </c>
    </row>
    <row r="111" spans="1:5" ht="30" x14ac:dyDescent="0.25">
      <c r="A111" s="80" t="s">
        <v>62</v>
      </c>
      <c r="B111" s="78" t="s">
        <v>167</v>
      </c>
      <c r="C111" s="85">
        <v>240</v>
      </c>
      <c r="D111" s="82">
        <v>1163000</v>
      </c>
      <c r="E111" s="82">
        <v>1163000</v>
      </c>
    </row>
    <row r="112" spans="1:5" ht="14.25" x14ac:dyDescent="0.2">
      <c r="A112" s="79" t="s">
        <v>235</v>
      </c>
      <c r="B112" s="77" t="s">
        <v>234</v>
      </c>
      <c r="C112" s="74"/>
      <c r="D112" s="75">
        <f t="shared" ref="D112:E113" si="18">D113</f>
        <v>3000000</v>
      </c>
      <c r="E112" s="75">
        <f t="shared" si="18"/>
        <v>2100000</v>
      </c>
    </row>
    <row r="113" spans="1:5" ht="15" x14ac:dyDescent="0.25">
      <c r="A113" s="80" t="s">
        <v>61</v>
      </c>
      <c r="B113" s="78" t="s">
        <v>234</v>
      </c>
      <c r="C113" s="85">
        <v>200</v>
      </c>
      <c r="D113" s="81">
        <f t="shared" si="18"/>
        <v>3000000</v>
      </c>
      <c r="E113" s="81">
        <f t="shared" si="18"/>
        <v>2100000</v>
      </c>
    </row>
    <row r="114" spans="1:5" ht="30" x14ac:dyDescent="0.25">
      <c r="A114" s="80" t="s">
        <v>62</v>
      </c>
      <c r="B114" s="78" t="s">
        <v>234</v>
      </c>
      <c r="C114" s="85">
        <v>240</v>
      </c>
      <c r="D114" s="82">
        <v>3000000</v>
      </c>
      <c r="E114" s="82">
        <v>2100000</v>
      </c>
    </row>
    <row r="115" spans="1:5" ht="15" x14ac:dyDescent="0.25">
      <c r="A115" s="79" t="s">
        <v>108</v>
      </c>
      <c r="B115" s="77" t="s">
        <v>168</v>
      </c>
      <c r="C115" s="85"/>
      <c r="D115" s="75">
        <f t="shared" ref="D115:E116" si="19">D116</f>
        <v>3180000</v>
      </c>
      <c r="E115" s="75">
        <f t="shared" si="19"/>
        <v>3200000</v>
      </c>
    </row>
    <row r="116" spans="1:5" ht="15" x14ac:dyDescent="0.25">
      <c r="A116" s="80" t="s">
        <v>61</v>
      </c>
      <c r="B116" s="78" t="s">
        <v>168</v>
      </c>
      <c r="C116" s="85">
        <v>200</v>
      </c>
      <c r="D116" s="81">
        <f t="shared" si="19"/>
        <v>3180000</v>
      </c>
      <c r="E116" s="81">
        <f t="shared" si="19"/>
        <v>3200000</v>
      </c>
    </row>
    <row r="117" spans="1:5" ht="30" x14ac:dyDescent="0.25">
      <c r="A117" s="80" t="s">
        <v>62</v>
      </c>
      <c r="B117" s="78" t="s">
        <v>168</v>
      </c>
      <c r="C117" s="85">
        <v>240</v>
      </c>
      <c r="D117" s="82">
        <v>3180000</v>
      </c>
      <c r="E117" s="82">
        <v>3200000</v>
      </c>
    </row>
    <row r="118" spans="1:5" ht="30" x14ac:dyDescent="0.25">
      <c r="A118" s="76" t="s">
        <v>288</v>
      </c>
      <c r="B118" s="77" t="s">
        <v>273</v>
      </c>
      <c r="C118" s="85"/>
      <c r="D118" s="75">
        <f>D119+D123</f>
        <v>2934876.1</v>
      </c>
      <c r="E118" s="75">
        <f>E119+E123</f>
        <v>2825801.63</v>
      </c>
    </row>
    <row r="119" spans="1:5" ht="28.5" x14ac:dyDescent="0.25">
      <c r="A119" s="83" t="s">
        <v>275</v>
      </c>
      <c r="B119" s="77" t="s">
        <v>274</v>
      </c>
      <c r="C119" s="85"/>
      <c r="D119" s="75">
        <f>D120</f>
        <v>200000</v>
      </c>
      <c r="E119" s="75">
        <f>E120</f>
        <v>200000</v>
      </c>
    </row>
    <row r="120" spans="1:5" ht="15" x14ac:dyDescent="0.25">
      <c r="A120" s="79" t="s">
        <v>292</v>
      </c>
      <c r="B120" s="88" t="s">
        <v>293</v>
      </c>
      <c r="C120" s="85"/>
      <c r="D120" s="75">
        <f t="shared" ref="D120:E121" si="20">D121</f>
        <v>200000</v>
      </c>
      <c r="E120" s="75">
        <f t="shared" si="20"/>
        <v>200000</v>
      </c>
    </row>
    <row r="121" spans="1:5" ht="15" x14ac:dyDescent="0.25">
      <c r="A121" s="80" t="s">
        <v>61</v>
      </c>
      <c r="B121" s="89" t="s">
        <v>293</v>
      </c>
      <c r="C121" s="85">
        <v>200</v>
      </c>
      <c r="D121" s="81">
        <f t="shared" si="20"/>
        <v>200000</v>
      </c>
      <c r="E121" s="81">
        <f t="shared" si="20"/>
        <v>200000</v>
      </c>
    </row>
    <row r="122" spans="1:5" ht="30" x14ac:dyDescent="0.25">
      <c r="A122" s="80" t="s">
        <v>62</v>
      </c>
      <c r="B122" s="89" t="s">
        <v>293</v>
      </c>
      <c r="C122" s="85">
        <v>240</v>
      </c>
      <c r="D122" s="82">
        <v>200000</v>
      </c>
      <c r="E122" s="82">
        <v>200000</v>
      </c>
    </row>
    <row r="123" spans="1:5" ht="29.25" x14ac:dyDescent="0.25">
      <c r="A123" s="79" t="s">
        <v>297</v>
      </c>
      <c r="B123" s="88" t="s">
        <v>298</v>
      </c>
      <c r="C123" s="89"/>
      <c r="D123" s="75">
        <f>D124</f>
        <v>2734876.1</v>
      </c>
      <c r="E123" s="75">
        <f>E124</f>
        <v>2625801.63</v>
      </c>
    </row>
    <row r="124" spans="1:5" ht="28.5" x14ac:dyDescent="0.2">
      <c r="A124" s="79" t="s">
        <v>299</v>
      </c>
      <c r="B124" s="88" t="s">
        <v>309</v>
      </c>
      <c r="C124" s="88"/>
      <c r="D124" s="75">
        <f t="shared" ref="D124:E125" si="21">D125</f>
        <v>2734876.1</v>
      </c>
      <c r="E124" s="75">
        <f t="shared" si="21"/>
        <v>2625801.63</v>
      </c>
    </row>
    <row r="125" spans="1:5" ht="15" x14ac:dyDescent="0.25">
      <c r="A125" s="80" t="s">
        <v>61</v>
      </c>
      <c r="B125" s="89" t="s">
        <v>309</v>
      </c>
      <c r="C125" s="89">
        <v>200</v>
      </c>
      <c r="D125" s="81">
        <f t="shared" si="21"/>
        <v>2734876.1</v>
      </c>
      <c r="E125" s="81">
        <f t="shared" si="21"/>
        <v>2625801.63</v>
      </c>
    </row>
    <row r="126" spans="1:5" ht="30" x14ac:dyDescent="0.25">
      <c r="A126" s="80" t="s">
        <v>62</v>
      </c>
      <c r="B126" s="89" t="s">
        <v>309</v>
      </c>
      <c r="C126" s="89">
        <v>240</v>
      </c>
      <c r="D126" s="82">
        <v>2734876.1</v>
      </c>
      <c r="E126" s="82">
        <v>2625801.63</v>
      </c>
    </row>
    <row r="127" spans="1:5" ht="45" x14ac:dyDescent="0.25">
      <c r="A127" s="76" t="s">
        <v>64</v>
      </c>
      <c r="B127" s="88" t="s">
        <v>133</v>
      </c>
      <c r="C127" s="89"/>
      <c r="D127" s="75">
        <f t="shared" ref="D127:E130" si="22">D128</f>
        <v>623000</v>
      </c>
      <c r="E127" s="75">
        <f t="shared" si="22"/>
        <v>631000</v>
      </c>
    </row>
    <row r="128" spans="1:5" ht="29.25" x14ac:dyDescent="0.25">
      <c r="A128" s="79" t="s">
        <v>131</v>
      </c>
      <c r="B128" s="88" t="s">
        <v>211</v>
      </c>
      <c r="C128" s="89"/>
      <c r="D128" s="75">
        <f t="shared" si="22"/>
        <v>623000</v>
      </c>
      <c r="E128" s="75">
        <f t="shared" si="22"/>
        <v>631000</v>
      </c>
    </row>
    <row r="129" spans="1:5" ht="14.25" x14ac:dyDescent="0.2">
      <c r="A129" s="79" t="s">
        <v>212</v>
      </c>
      <c r="B129" s="88" t="s">
        <v>132</v>
      </c>
      <c r="C129" s="88"/>
      <c r="D129" s="75">
        <f t="shared" si="22"/>
        <v>623000</v>
      </c>
      <c r="E129" s="75">
        <f t="shared" si="22"/>
        <v>631000</v>
      </c>
    </row>
    <row r="130" spans="1:5" ht="15" x14ac:dyDescent="0.25">
      <c r="A130" s="80" t="s">
        <v>61</v>
      </c>
      <c r="B130" s="89" t="s">
        <v>132</v>
      </c>
      <c r="C130" s="89" t="s">
        <v>53</v>
      </c>
      <c r="D130" s="81">
        <f t="shared" si="22"/>
        <v>623000</v>
      </c>
      <c r="E130" s="81">
        <f t="shared" si="22"/>
        <v>631000</v>
      </c>
    </row>
    <row r="131" spans="1:5" ht="30" x14ac:dyDescent="0.25">
      <c r="A131" s="80" t="s">
        <v>62</v>
      </c>
      <c r="B131" s="89" t="s">
        <v>132</v>
      </c>
      <c r="C131" s="89" t="s">
        <v>54</v>
      </c>
      <c r="D131" s="82">
        <v>623000</v>
      </c>
      <c r="E131" s="82">
        <v>631000</v>
      </c>
    </row>
    <row r="132" spans="1:5" ht="30" x14ac:dyDescent="0.25">
      <c r="A132" s="76" t="s">
        <v>101</v>
      </c>
      <c r="B132" s="77" t="s">
        <v>148</v>
      </c>
      <c r="C132" s="78"/>
      <c r="D132" s="75">
        <f>D133</f>
        <v>16077000</v>
      </c>
      <c r="E132" s="75">
        <f>E133</f>
        <v>16662000</v>
      </c>
    </row>
    <row r="133" spans="1:5" ht="29.25" x14ac:dyDescent="0.25">
      <c r="A133" s="79" t="s">
        <v>150</v>
      </c>
      <c r="B133" s="77" t="s">
        <v>149</v>
      </c>
      <c r="C133" s="78"/>
      <c r="D133" s="75">
        <f>D134+D137+D140</f>
        <v>16077000</v>
      </c>
      <c r="E133" s="75">
        <f>E134+E137+E140</f>
        <v>16662000</v>
      </c>
    </row>
    <row r="134" spans="1:5" ht="15" x14ac:dyDescent="0.25">
      <c r="A134" s="79" t="s">
        <v>103</v>
      </c>
      <c r="B134" s="77" t="s">
        <v>151</v>
      </c>
      <c r="C134" s="78"/>
      <c r="D134" s="75">
        <f t="shared" ref="D134:E135" si="23">D135</f>
        <v>14967000</v>
      </c>
      <c r="E134" s="75">
        <f t="shared" si="23"/>
        <v>15547000</v>
      </c>
    </row>
    <row r="135" spans="1:5" ht="15" x14ac:dyDescent="0.25">
      <c r="A135" s="80" t="s">
        <v>61</v>
      </c>
      <c r="B135" s="78" t="s">
        <v>151</v>
      </c>
      <c r="C135" s="78" t="s">
        <v>53</v>
      </c>
      <c r="D135" s="81">
        <f t="shared" si="23"/>
        <v>14967000</v>
      </c>
      <c r="E135" s="81">
        <f t="shared" si="23"/>
        <v>15547000</v>
      </c>
    </row>
    <row r="136" spans="1:5" ht="30" x14ac:dyDescent="0.25">
      <c r="A136" s="80" t="s">
        <v>62</v>
      </c>
      <c r="B136" s="78" t="s">
        <v>151</v>
      </c>
      <c r="C136" s="78" t="s">
        <v>54</v>
      </c>
      <c r="D136" s="82">
        <v>14967000</v>
      </c>
      <c r="E136" s="82">
        <v>15547000</v>
      </c>
    </row>
    <row r="137" spans="1:5" ht="15" x14ac:dyDescent="0.25">
      <c r="A137" s="79" t="s">
        <v>152</v>
      </c>
      <c r="B137" s="77" t="s">
        <v>153</v>
      </c>
      <c r="C137" s="78"/>
      <c r="D137" s="75">
        <f t="shared" ref="D137:E138" si="24">D138</f>
        <v>1000000</v>
      </c>
      <c r="E137" s="75">
        <f t="shared" si="24"/>
        <v>1000000</v>
      </c>
    </row>
    <row r="138" spans="1:5" ht="15" x14ac:dyDescent="0.25">
      <c r="A138" s="80" t="s">
        <v>61</v>
      </c>
      <c r="B138" s="78" t="s">
        <v>153</v>
      </c>
      <c r="C138" s="78" t="s">
        <v>53</v>
      </c>
      <c r="D138" s="81">
        <f t="shared" si="24"/>
        <v>1000000</v>
      </c>
      <c r="E138" s="81">
        <f t="shared" si="24"/>
        <v>1000000</v>
      </c>
    </row>
    <row r="139" spans="1:5" ht="30" x14ac:dyDescent="0.25">
      <c r="A139" s="80" t="s">
        <v>62</v>
      </c>
      <c r="B139" s="78" t="s">
        <v>153</v>
      </c>
      <c r="C139" s="78" t="s">
        <v>54</v>
      </c>
      <c r="D139" s="82">
        <v>1000000</v>
      </c>
      <c r="E139" s="82">
        <v>1000000</v>
      </c>
    </row>
    <row r="140" spans="1:5" ht="15" x14ac:dyDescent="0.25">
      <c r="A140" s="79" t="s">
        <v>104</v>
      </c>
      <c r="B140" s="77" t="s">
        <v>154</v>
      </c>
      <c r="C140" s="78"/>
      <c r="D140" s="75">
        <f t="shared" ref="D140:E141" si="25">D141</f>
        <v>110000</v>
      </c>
      <c r="E140" s="75">
        <f t="shared" si="25"/>
        <v>115000</v>
      </c>
    </row>
    <row r="141" spans="1:5" ht="15" x14ac:dyDescent="0.25">
      <c r="A141" s="80" t="s">
        <v>61</v>
      </c>
      <c r="B141" s="78" t="s">
        <v>154</v>
      </c>
      <c r="C141" s="78" t="s">
        <v>53</v>
      </c>
      <c r="D141" s="81">
        <f t="shared" si="25"/>
        <v>110000</v>
      </c>
      <c r="E141" s="81">
        <f t="shared" si="25"/>
        <v>115000</v>
      </c>
    </row>
    <row r="142" spans="1:5" ht="30" x14ac:dyDescent="0.25">
      <c r="A142" s="80" t="s">
        <v>62</v>
      </c>
      <c r="B142" s="78" t="s">
        <v>154</v>
      </c>
      <c r="C142" s="78" t="s">
        <v>54</v>
      </c>
      <c r="D142" s="82">
        <v>110000</v>
      </c>
      <c r="E142" s="82">
        <v>115000</v>
      </c>
    </row>
    <row r="143" spans="1:5" ht="15" x14ac:dyDescent="0.25">
      <c r="A143" s="76" t="s">
        <v>250</v>
      </c>
      <c r="B143" s="88" t="s">
        <v>160</v>
      </c>
      <c r="C143" s="78"/>
      <c r="D143" s="75">
        <f>D144+D148+D152</f>
        <v>1394000</v>
      </c>
      <c r="E143" s="75">
        <f>E144+E148+E152</f>
        <v>1509000</v>
      </c>
    </row>
    <row r="144" spans="1:5" ht="28.5" x14ac:dyDescent="0.25">
      <c r="A144" s="83" t="s">
        <v>251</v>
      </c>
      <c r="B144" s="88" t="s">
        <v>161</v>
      </c>
      <c r="C144" s="78"/>
      <c r="D144" s="75">
        <f t="shared" ref="D144:E146" si="26">D145</f>
        <v>285000</v>
      </c>
      <c r="E144" s="75">
        <f t="shared" si="26"/>
        <v>295000</v>
      </c>
    </row>
    <row r="145" spans="1:5" ht="14.25" x14ac:dyDescent="0.2">
      <c r="A145" s="83" t="s">
        <v>269</v>
      </c>
      <c r="B145" s="88" t="s">
        <v>162</v>
      </c>
      <c r="C145" s="88"/>
      <c r="D145" s="75">
        <f t="shared" si="26"/>
        <v>285000</v>
      </c>
      <c r="E145" s="75">
        <f t="shared" si="26"/>
        <v>295000</v>
      </c>
    </row>
    <row r="146" spans="1:5" ht="15" x14ac:dyDescent="0.25">
      <c r="A146" s="80" t="s">
        <v>61</v>
      </c>
      <c r="B146" s="89" t="s">
        <v>162</v>
      </c>
      <c r="C146" s="78" t="s">
        <v>53</v>
      </c>
      <c r="D146" s="81">
        <f t="shared" si="26"/>
        <v>285000</v>
      </c>
      <c r="E146" s="81">
        <f t="shared" si="26"/>
        <v>295000</v>
      </c>
    </row>
    <row r="147" spans="1:5" ht="30" x14ac:dyDescent="0.25">
      <c r="A147" s="80" t="s">
        <v>62</v>
      </c>
      <c r="B147" s="89" t="s">
        <v>162</v>
      </c>
      <c r="C147" s="78" t="s">
        <v>54</v>
      </c>
      <c r="D147" s="82">
        <v>285000</v>
      </c>
      <c r="E147" s="82">
        <v>295000</v>
      </c>
    </row>
    <row r="148" spans="1:5" ht="28.5" x14ac:dyDescent="0.2">
      <c r="A148" s="83" t="s">
        <v>252</v>
      </c>
      <c r="B148" s="88" t="s">
        <v>254</v>
      </c>
      <c r="C148" s="88"/>
      <c r="D148" s="75">
        <f>D149</f>
        <v>272000</v>
      </c>
      <c r="E148" s="75">
        <f>E149</f>
        <v>287000</v>
      </c>
    </row>
    <row r="149" spans="1:5" ht="14.25" x14ac:dyDescent="0.2">
      <c r="A149" s="83" t="s">
        <v>258</v>
      </c>
      <c r="B149" s="88" t="s">
        <v>256</v>
      </c>
      <c r="C149" s="88"/>
      <c r="D149" s="75">
        <f t="shared" ref="D149:E150" si="27">D150</f>
        <v>272000</v>
      </c>
      <c r="E149" s="75">
        <f t="shared" si="27"/>
        <v>287000</v>
      </c>
    </row>
    <row r="150" spans="1:5" ht="15" x14ac:dyDescent="0.25">
      <c r="A150" s="80" t="s">
        <v>61</v>
      </c>
      <c r="B150" s="89" t="s">
        <v>256</v>
      </c>
      <c r="C150" s="78" t="s">
        <v>53</v>
      </c>
      <c r="D150" s="81">
        <f t="shared" si="27"/>
        <v>272000</v>
      </c>
      <c r="E150" s="81">
        <f t="shared" si="27"/>
        <v>287000</v>
      </c>
    </row>
    <row r="151" spans="1:5" ht="30" x14ac:dyDescent="0.25">
      <c r="A151" s="80" t="s">
        <v>62</v>
      </c>
      <c r="B151" s="89" t="s">
        <v>256</v>
      </c>
      <c r="C151" s="78" t="s">
        <v>54</v>
      </c>
      <c r="D151" s="82">
        <v>272000</v>
      </c>
      <c r="E151" s="82">
        <v>287000</v>
      </c>
    </row>
    <row r="152" spans="1:5" ht="14.25" x14ac:dyDescent="0.2">
      <c r="A152" s="83" t="s">
        <v>253</v>
      </c>
      <c r="B152" s="88" t="s">
        <v>255</v>
      </c>
      <c r="C152" s="88"/>
      <c r="D152" s="75">
        <f t="shared" ref="D152:E154" si="28">D153</f>
        <v>837000</v>
      </c>
      <c r="E152" s="75">
        <f t="shared" si="28"/>
        <v>927000</v>
      </c>
    </row>
    <row r="153" spans="1:5" ht="14.25" x14ac:dyDescent="0.2">
      <c r="A153" s="83" t="s">
        <v>259</v>
      </c>
      <c r="B153" s="88" t="s">
        <v>257</v>
      </c>
      <c r="C153" s="88"/>
      <c r="D153" s="75">
        <f t="shared" si="28"/>
        <v>837000</v>
      </c>
      <c r="E153" s="75">
        <f t="shared" si="28"/>
        <v>927000</v>
      </c>
    </row>
    <row r="154" spans="1:5" ht="15" x14ac:dyDescent="0.25">
      <c r="A154" s="80" t="s">
        <v>61</v>
      </c>
      <c r="B154" s="89" t="s">
        <v>257</v>
      </c>
      <c r="C154" s="78" t="s">
        <v>53</v>
      </c>
      <c r="D154" s="81">
        <f t="shared" si="28"/>
        <v>837000</v>
      </c>
      <c r="E154" s="81">
        <f t="shared" si="28"/>
        <v>927000</v>
      </c>
    </row>
    <row r="155" spans="1:5" ht="30" x14ac:dyDescent="0.25">
      <c r="A155" s="80" t="s">
        <v>62</v>
      </c>
      <c r="B155" s="89" t="s">
        <v>257</v>
      </c>
      <c r="C155" s="78" t="s">
        <v>54</v>
      </c>
      <c r="D155" s="82">
        <v>837000</v>
      </c>
      <c r="E155" s="82">
        <v>927000</v>
      </c>
    </row>
    <row r="156" spans="1:5" ht="60" x14ac:dyDescent="0.25">
      <c r="A156" s="76" t="s">
        <v>156</v>
      </c>
      <c r="B156" s="77" t="s">
        <v>157</v>
      </c>
      <c r="C156" s="85"/>
      <c r="D156" s="75">
        <f>D157</f>
        <v>100000</v>
      </c>
      <c r="E156" s="75">
        <f>E157</f>
        <v>100000</v>
      </c>
    </row>
    <row r="157" spans="1:5" ht="28.5" x14ac:dyDescent="0.25">
      <c r="A157" s="83" t="s">
        <v>158</v>
      </c>
      <c r="B157" s="77" t="s">
        <v>159</v>
      </c>
      <c r="C157" s="85"/>
      <c r="D157" s="75">
        <f>D158+D161</f>
        <v>100000</v>
      </c>
      <c r="E157" s="75">
        <f>E158+E161</f>
        <v>100000</v>
      </c>
    </row>
    <row r="158" spans="1:5" ht="29.25" x14ac:dyDescent="0.25">
      <c r="A158" s="86" t="s">
        <v>328</v>
      </c>
      <c r="B158" s="77" t="s">
        <v>329</v>
      </c>
      <c r="C158" s="85"/>
      <c r="D158" s="75">
        <f t="shared" ref="D158:E159" si="29">D159</f>
        <v>100000</v>
      </c>
      <c r="E158" s="75">
        <f t="shared" si="29"/>
        <v>100000</v>
      </c>
    </row>
    <row r="159" spans="1:5" ht="15" x14ac:dyDescent="0.25">
      <c r="A159" s="87" t="s">
        <v>61</v>
      </c>
      <c r="B159" s="78" t="s">
        <v>329</v>
      </c>
      <c r="C159" s="85">
        <v>200</v>
      </c>
      <c r="D159" s="81">
        <f t="shared" si="29"/>
        <v>100000</v>
      </c>
      <c r="E159" s="81">
        <f t="shared" si="29"/>
        <v>100000</v>
      </c>
    </row>
    <row r="160" spans="1:5" ht="30" x14ac:dyDescent="0.25">
      <c r="A160" s="87" t="s">
        <v>62</v>
      </c>
      <c r="B160" s="78" t="s">
        <v>329</v>
      </c>
      <c r="C160" s="85">
        <v>240</v>
      </c>
      <c r="D160" s="82">
        <v>100000</v>
      </c>
      <c r="E160" s="82">
        <v>100000</v>
      </c>
    </row>
    <row r="161" spans="1:5" ht="15" hidden="1" x14ac:dyDescent="0.25">
      <c r="A161" s="83" t="s">
        <v>237</v>
      </c>
      <c r="B161" s="77" t="s">
        <v>238</v>
      </c>
      <c r="C161" s="85"/>
      <c r="D161" s="75">
        <f>D162</f>
        <v>0</v>
      </c>
      <c r="E161" s="75">
        <f>E162</f>
        <v>0</v>
      </c>
    </row>
    <row r="162" spans="1:5" ht="15" hidden="1" x14ac:dyDescent="0.25">
      <c r="A162" s="87" t="s">
        <v>61</v>
      </c>
      <c r="B162" s="78" t="s">
        <v>238</v>
      </c>
      <c r="C162" s="85">
        <v>200</v>
      </c>
      <c r="D162" s="81">
        <f t="shared" ref="D162:E162" si="30">D163</f>
        <v>0</v>
      </c>
      <c r="E162" s="81">
        <f t="shared" si="30"/>
        <v>0</v>
      </c>
    </row>
    <row r="163" spans="1:5" ht="30" hidden="1" x14ac:dyDescent="0.25">
      <c r="A163" s="87" t="s">
        <v>62</v>
      </c>
      <c r="B163" s="78" t="s">
        <v>238</v>
      </c>
      <c r="C163" s="85">
        <v>240</v>
      </c>
      <c r="D163" s="82"/>
      <c r="E163" s="82"/>
    </row>
    <row r="164" spans="1:5" ht="30" x14ac:dyDescent="0.25">
      <c r="A164" s="76" t="s">
        <v>70</v>
      </c>
      <c r="B164" s="88" t="s">
        <v>135</v>
      </c>
      <c r="C164" s="89"/>
      <c r="D164" s="75">
        <f>D165</f>
        <v>1950000</v>
      </c>
      <c r="E164" s="75">
        <f>E165</f>
        <v>1964000</v>
      </c>
    </row>
    <row r="165" spans="1:5" ht="43.5" x14ac:dyDescent="0.25">
      <c r="A165" s="86" t="s">
        <v>194</v>
      </c>
      <c r="B165" s="88" t="s">
        <v>134</v>
      </c>
      <c r="C165" s="89"/>
      <c r="D165" s="75">
        <f>D166+D172+D169</f>
        <v>1950000</v>
      </c>
      <c r="E165" s="75">
        <f>E166+E172+E169</f>
        <v>1964000</v>
      </c>
    </row>
    <row r="166" spans="1:5" ht="28.5" x14ac:dyDescent="0.2">
      <c r="A166" s="86" t="s">
        <v>207</v>
      </c>
      <c r="B166" s="88" t="s">
        <v>233</v>
      </c>
      <c r="C166" s="88"/>
      <c r="D166" s="75">
        <f>D167</f>
        <v>1422000</v>
      </c>
      <c r="E166" s="75">
        <f>E167</f>
        <v>1486000</v>
      </c>
    </row>
    <row r="167" spans="1:5" ht="15" x14ac:dyDescent="0.25">
      <c r="A167" s="80" t="s">
        <v>61</v>
      </c>
      <c r="B167" s="89" t="s">
        <v>233</v>
      </c>
      <c r="C167" s="89" t="s">
        <v>53</v>
      </c>
      <c r="D167" s="81">
        <f t="shared" ref="D167:E167" si="31">D168</f>
        <v>1422000</v>
      </c>
      <c r="E167" s="81">
        <f t="shared" si="31"/>
        <v>1486000</v>
      </c>
    </row>
    <row r="168" spans="1:5" ht="30" x14ac:dyDescent="0.25">
      <c r="A168" s="80" t="s">
        <v>62</v>
      </c>
      <c r="B168" s="89" t="s">
        <v>233</v>
      </c>
      <c r="C168" s="89" t="s">
        <v>54</v>
      </c>
      <c r="D168" s="82">
        <v>1422000</v>
      </c>
      <c r="E168" s="82">
        <v>1486000</v>
      </c>
    </row>
    <row r="169" spans="1:5" ht="29.25" x14ac:dyDescent="0.25">
      <c r="A169" s="86" t="s">
        <v>279</v>
      </c>
      <c r="B169" s="77" t="s">
        <v>280</v>
      </c>
      <c r="C169" s="85"/>
      <c r="D169" s="75">
        <f t="shared" ref="D169:E170" si="32">D170</f>
        <v>250000</v>
      </c>
      <c r="E169" s="75">
        <f t="shared" si="32"/>
        <v>200000</v>
      </c>
    </row>
    <row r="170" spans="1:5" ht="15" x14ac:dyDescent="0.25">
      <c r="A170" s="80" t="s">
        <v>61</v>
      </c>
      <c r="B170" s="78" t="s">
        <v>280</v>
      </c>
      <c r="C170" s="85">
        <v>200</v>
      </c>
      <c r="D170" s="81">
        <f t="shared" si="32"/>
        <v>250000</v>
      </c>
      <c r="E170" s="81">
        <f t="shared" si="32"/>
        <v>200000</v>
      </c>
    </row>
    <row r="171" spans="1:5" ht="30" x14ac:dyDescent="0.25">
      <c r="A171" s="80" t="s">
        <v>62</v>
      </c>
      <c r="B171" s="78" t="s">
        <v>280</v>
      </c>
      <c r="C171" s="85">
        <v>240</v>
      </c>
      <c r="D171" s="82">
        <v>250000</v>
      </c>
      <c r="E171" s="82">
        <v>200000</v>
      </c>
    </row>
    <row r="172" spans="1:5" ht="72" x14ac:dyDescent="0.25">
      <c r="A172" s="86" t="s">
        <v>155</v>
      </c>
      <c r="B172" s="77" t="s">
        <v>232</v>
      </c>
      <c r="C172" s="85"/>
      <c r="D172" s="75">
        <f t="shared" ref="D172:E173" si="33">D173</f>
        <v>278000</v>
      </c>
      <c r="E172" s="75">
        <f t="shared" si="33"/>
        <v>278000</v>
      </c>
    </row>
    <row r="173" spans="1:5" ht="15" x14ac:dyDescent="0.25">
      <c r="A173" s="80" t="s">
        <v>61</v>
      </c>
      <c r="B173" s="78" t="s">
        <v>232</v>
      </c>
      <c r="C173" s="85">
        <v>200</v>
      </c>
      <c r="D173" s="81">
        <f t="shared" si="33"/>
        <v>278000</v>
      </c>
      <c r="E173" s="81">
        <f t="shared" si="33"/>
        <v>278000</v>
      </c>
    </row>
    <row r="174" spans="1:5" ht="30" x14ac:dyDescent="0.25">
      <c r="A174" s="80" t="s">
        <v>62</v>
      </c>
      <c r="B174" s="78" t="s">
        <v>232</v>
      </c>
      <c r="C174" s="85">
        <v>240</v>
      </c>
      <c r="D174" s="82">
        <v>278000</v>
      </c>
      <c r="E174" s="82">
        <v>278000</v>
      </c>
    </row>
    <row r="175" spans="1:5" ht="45" x14ac:dyDescent="0.2">
      <c r="A175" s="76" t="s">
        <v>289</v>
      </c>
      <c r="B175" s="77" t="s">
        <v>171</v>
      </c>
      <c r="C175" s="77"/>
      <c r="D175" s="75">
        <f>D176</f>
        <v>139130</v>
      </c>
      <c r="E175" s="75">
        <f>E176</f>
        <v>139130</v>
      </c>
    </row>
    <row r="176" spans="1:5" ht="28.5" x14ac:dyDescent="0.2">
      <c r="A176" s="86" t="s">
        <v>170</v>
      </c>
      <c r="B176" s="77" t="s">
        <v>172</v>
      </c>
      <c r="C176" s="77"/>
      <c r="D176" s="75">
        <f>D177+D180</f>
        <v>139130</v>
      </c>
      <c r="E176" s="75">
        <f>E177+E180</f>
        <v>139130</v>
      </c>
    </row>
    <row r="177" spans="1:5" ht="14.25" hidden="1" x14ac:dyDescent="0.2">
      <c r="A177" s="86" t="s">
        <v>282</v>
      </c>
      <c r="B177" s="77" t="s">
        <v>283</v>
      </c>
      <c r="C177" s="77"/>
      <c r="D177" s="75">
        <f t="shared" ref="D177:E178" si="34">D178</f>
        <v>0</v>
      </c>
      <c r="E177" s="75">
        <f t="shared" si="34"/>
        <v>0</v>
      </c>
    </row>
    <row r="178" spans="1:5" ht="15" hidden="1" x14ac:dyDescent="0.25">
      <c r="A178" s="80" t="s">
        <v>284</v>
      </c>
      <c r="B178" s="78" t="s">
        <v>283</v>
      </c>
      <c r="C178" s="78" t="s">
        <v>53</v>
      </c>
      <c r="D178" s="81">
        <f t="shared" si="34"/>
        <v>0</v>
      </c>
      <c r="E178" s="81">
        <f t="shared" si="34"/>
        <v>0</v>
      </c>
    </row>
    <row r="179" spans="1:5" ht="15" hidden="1" x14ac:dyDescent="0.25">
      <c r="A179" s="80" t="s">
        <v>285</v>
      </c>
      <c r="B179" s="78" t="s">
        <v>283</v>
      </c>
      <c r="C179" s="78" t="s">
        <v>54</v>
      </c>
      <c r="D179" s="82"/>
      <c r="E179" s="82"/>
    </row>
    <row r="180" spans="1:5" ht="14.25" x14ac:dyDescent="0.2">
      <c r="A180" s="86" t="s">
        <v>173</v>
      </c>
      <c r="B180" s="77" t="s">
        <v>208</v>
      </c>
      <c r="C180" s="77"/>
      <c r="D180" s="75">
        <f>D181</f>
        <v>139130</v>
      </c>
      <c r="E180" s="75">
        <f>E181</f>
        <v>139130</v>
      </c>
    </row>
    <row r="181" spans="1:5" ht="15" x14ac:dyDescent="0.25">
      <c r="A181" s="80" t="s">
        <v>61</v>
      </c>
      <c r="B181" s="78" t="s">
        <v>208</v>
      </c>
      <c r="C181" s="85">
        <v>200</v>
      </c>
      <c r="D181" s="81">
        <f>D182</f>
        <v>139130</v>
      </c>
      <c r="E181" s="81">
        <f>E182</f>
        <v>139130</v>
      </c>
    </row>
    <row r="182" spans="1:5" ht="30" x14ac:dyDescent="0.25">
      <c r="A182" s="80" t="s">
        <v>62</v>
      </c>
      <c r="B182" s="78" t="s">
        <v>208</v>
      </c>
      <c r="C182" s="85">
        <v>240</v>
      </c>
      <c r="D182" s="82">
        <v>139130</v>
      </c>
      <c r="E182" s="82">
        <v>139130</v>
      </c>
    </row>
    <row r="183" spans="1:5" ht="45" x14ac:dyDescent="0.2">
      <c r="A183" s="76" t="s">
        <v>218</v>
      </c>
      <c r="B183" s="88" t="s">
        <v>116</v>
      </c>
      <c r="C183" s="88"/>
      <c r="D183" s="75">
        <f t="shared" ref="D183:E183" si="35">D184</f>
        <v>16081080</v>
      </c>
      <c r="E183" s="75">
        <f t="shared" si="35"/>
        <v>16602380</v>
      </c>
    </row>
    <row r="184" spans="1:5" ht="28.5" x14ac:dyDescent="0.2">
      <c r="A184" s="83" t="s">
        <v>114</v>
      </c>
      <c r="B184" s="88" t="s">
        <v>117</v>
      </c>
      <c r="C184" s="88"/>
      <c r="D184" s="75">
        <f>D185+D190</f>
        <v>16081080</v>
      </c>
      <c r="E184" s="75">
        <f>E185+E190</f>
        <v>16602380</v>
      </c>
    </row>
    <row r="185" spans="1:5" ht="14.25" x14ac:dyDescent="0.2">
      <c r="A185" s="83" t="s">
        <v>49</v>
      </c>
      <c r="B185" s="88" t="s">
        <v>118</v>
      </c>
      <c r="C185" s="88"/>
      <c r="D185" s="75">
        <f>D186+D188</f>
        <v>15809080</v>
      </c>
      <c r="E185" s="75">
        <f>E186+E188</f>
        <v>16324380</v>
      </c>
    </row>
    <row r="186" spans="1:5" ht="45" x14ac:dyDescent="0.25">
      <c r="A186" s="91" t="s">
        <v>80</v>
      </c>
      <c r="B186" s="89" t="s">
        <v>118</v>
      </c>
      <c r="C186" s="89" t="s">
        <v>50</v>
      </c>
      <c r="D186" s="81">
        <f>D187</f>
        <v>13659780</v>
      </c>
      <c r="E186" s="81">
        <f>E187</f>
        <v>13659780</v>
      </c>
    </row>
    <row r="187" spans="1:5" ht="15" x14ac:dyDescent="0.25">
      <c r="A187" s="94" t="s">
        <v>86</v>
      </c>
      <c r="B187" s="89" t="s">
        <v>118</v>
      </c>
      <c r="C187" s="89" t="s">
        <v>52</v>
      </c>
      <c r="D187" s="82">
        <v>13659780</v>
      </c>
      <c r="E187" s="82">
        <v>13659780</v>
      </c>
    </row>
    <row r="188" spans="1:5" ht="15" x14ac:dyDescent="0.25">
      <c r="A188" s="80" t="s">
        <v>61</v>
      </c>
      <c r="B188" s="89" t="s">
        <v>118</v>
      </c>
      <c r="C188" s="89" t="s">
        <v>53</v>
      </c>
      <c r="D188" s="81">
        <f>D189</f>
        <v>2149300</v>
      </c>
      <c r="E188" s="81">
        <f>E189</f>
        <v>2664600</v>
      </c>
    </row>
    <row r="189" spans="1:5" ht="30" x14ac:dyDescent="0.25">
      <c r="A189" s="80" t="s">
        <v>62</v>
      </c>
      <c r="B189" s="89" t="s">
        <v>118</v>
      </c>
      <c r="C189" s="89" t="s">
        <v>54</v>
      </c>
      <c r="D189" s="82">
        <v>2149300</v>
      </c>
      <c r="E189" s="82">
        <v>2664600</v>
      </c>
    </row>
    <row r="190" spans="1:5" ht="14.25" x14ac:dyDescent="0.2">
      <c r="A190" s="70" t="s">
        <v>106</v>
      </c>
      <c r="B190" s="97" t="s">
        <v>264</v>
      </c>
      <c r="C190" s="77"/>
      <c r="D190" s="75">
        <f>D191+D193</f>
        <v>272000</v>
      </c>
      <c r="E190" s="75">
        <f>E191+E193</f>
        <v>278000</v>
      </c>
    </row>
    <row r="191" spans="1:5" ht="15" x14ac:dyDescent="0.25">
      <c r="A191" s="80" t="s">
        <v>61</v>
      </c>
      <c r="B191" s="98" t="s">
        <v>264</v>
      </c>
      <c r="C191" s="78" t="s">
        <v>53</v>
      </c>
      <c r="D191" s="81">
        <f>D192</f>
        <v>240000</v>
      </c>
      <c r="E191" s="81">
        <f>E192</f>
        <v>245000</v>
      </c>
    </row>
    <row r="192" spans="1:5" ht="30" x14ac:dyDescent="0.25">
      <c r="A192" s="80" t="s">
        <v>62</v>
      </c>
      <c r="B192" s="98" t="s">
        <v>264</v>
      </c>
      <c r="C192" s="78" t="s">
        <v>54</v>
      </c>
      <c r="D192" s="82">
        <v>240000</v>
      </c>
      <c r="E192" s="82">
        <v>245000</v>
      </c>
    </row>
    <row r="193" spans="1:5" ht="15" x14ac:dyDescent="0.25">
      <c r="A193" s="87" t="s">
        <v>45</v>
      </c>
      <c r="B193" s="98" t="s">
        <v>264</v>
      </c>
      <c r="C193" s="78" t="s">
        <v>55</v>
      </c>
      <c r="D193" s="81">
        <f>+D194</f>
        <v>32000</v>
      </c>
      <c r="E193" s="81">
        <f>+E194</f>
        <v>33000</v>
      </c>
    </row>
    <row r="194" spans="1:5" ht="15" x14ac:dyDescent="0.25">
      <c r="A194" s="84" t="s">
        <v>63</v>
      </c>
      <c r="B194" s="98" t="s">
        <v>264</v>
      </c>
      <c r="C194" s="78" t="s">
        <v>56</v>
      </c>
      <c r="D194" s="82">
        <v>32000</v>
      </c>
      <c r="E194" s="82">
        <v>33000</v>
      </c>
    </row>
    <row r="195" spans="1:5" ht="15" x14ac:dyDescent="0.2">
      <c r="A195" s="80" t="s">
        <v>236</v>
      </c>
      <c r="B195" s="88" t="s">
        <v>119</v>
      </c>
      <c r="C195" s="88"/>
      <c r="D195" s="75">
        <f t="shared" ref="D195:E197" si="36">D196</f>
        <v>1666426</v>
      </c>
      <c r="E195" s="75">
        <f t="shared" si="36"/>
        <v>1666426</v>
      </c>
    </row>
    <row r="196" spans="1:5" ht="28.5" x14ac:dyDescent="0.2">
      <c r="A196" s="83" t="s">
        <v>58</v>
      </c>
      <c r="B196" s="88" t="s">
        <v>120</v>
      </c>
      <c r="C196" s="88"/>
      <c r="D196" s="75">
        <f t="shared" si="36"/>
        <v>1666426</v>
      </c>
      <c r="E196" s="75">
        <f t="shared" si="36"/>
        <v>1666426</v>
      </c>
    </row>
    <row r="197" spans="1:5" ht="45" x14ac:dyDescent="0.25">
      <c r="A197" s="91" t="s">
        <v>80</v>
      </c>
      <c r="B197" s="89" t="s">
        <v>120</v>
      </c>
      <c r="C197" s="89" t="s">
        <v>50</v>
      </c>
      <c r="D197" s="81">
        <f t="shared" si="36"/>
        <v>1666426</v>
      </c>
      <c r="E197" s="81">
        <f t="shared" si="36"/>
        <v>1666426</v>
      </c>
    </row>
    <row r="198" spans="1:5" ht="15" x14ac:dyDescent="0.25">
      <c r="A198" s="94" t="s">
        <v>75</v>
      </c>
      <c r="B198" s="89" t="s">
        <v>120</v>
      </c>
      <c r="C198" s="89" t="s">
        <v>52</v>
      </c>
      <c r="D198" s="82">
        <v>1666426</v>
      </c>
      <c r="E198" s="82">
        <v>1666426</v>
      </c>
    </row>
    <row r="199" spans="1:5" ht="45" x14ac:dyDescent="0.2">
      <c r="A199" s="76" t="s">
        <v>48</v>
      </c>
      <c r="B199" s="88" t="s">
        <v>115</v>
      </c>
      <c r="C199" s="88"/>
      <c r="D199" s="75">
        <f t="shared" ref="D199:E201" si="37">D200</f>
        <v>1793076</v>
      </c>
      <c r="E199" s="75">
        <f t="shared" si="37"/>
        <v>1793076</v>
      </c>
    </row>
    <row r="200" spans="1:5" ht="14.25" x14ac:dyDescent="0.2">
      <c r="A200" s="83" t="s">
        <v>9</v>
      </c>
      <c r="B200" s="88" t="s">
        <v>115</v>
      </c>
      <c r="C200" s="88"/>
      <c r="D200" s="75">
        <f t="shared" si="37"/>
        <v>1793076</v>
      </c>
      <c r="E200" s="75">
        <f t="shared" si="37"/>
        <v>1793076</v>
      </c>
    </row>
    <row r="201" spans="1:5" ht="15" x14ac:dyDescent="0.25">
      <c r="A201" s="80" t="s">
        <v>61</v>
      </c>
      <c r="B201" s="89" t="s">
        <v>115</v>
      </c>
      <c r="C201" s="89" t="s">
        <v>50</v>
      </c>
      <c r="D201" s="81">
        <f t="shared" si="37"/>
        <v>1793076</v>
      </c>
      <c r="E201" s="81">
        <f t="shared" si="37"/>
        <v>1793076</v>
      </c>
    </row>
    <row r="202" spans="1:5" ht="30" x14ac:dyDescent="0.25">
      <c r="A202" s="80" t="s">
        <v>62</v>
      </c>
      <c r="B202" s="89" t="s">
        <v>115</v>
      </c>
      <c r="C202" s="89" t="s">
        <v>52</v>
      </c>
      <c r="D202" s="82">
        <v>1793076</v>
      </c>
      <c r="E202" s="82">
        <v>1793076</v>
      </c>
    </row>
    <row r="203" spans="1:5" ht="30" x14ac:dyDescent="0.25">
      <c r="A203" s="76" t="s">
        <v>82</v>
      </c>
      <c r="B203" s="88" t="s">
        <v>136</v>
      </c>
      <c r="C203" s="78" t="s">
        <v>74</v>
      </c>
      <c r="D203" s="75">
        <f t="shared" ref="D203:E204" si="38">D204</f>
        <v>746996</v>
      </c>
      <c r="E203" s="75">
        <f t="shared" si="38"/>
        <v>773302</v>
      </c>
    </row>
    <row r="204" spans="1:5" ht="14.25" x14ac:dyDescent="0.2">
      <c r="A204" s="86" t="s">
        <v>73</v>
      </c>
      <c r="B204" s="97" t="s">
        <v>137</v>
      </c>
      <c r="C204" s="77" t="s">
        <v>74</v>
      </c>
      <c r="D204" s="75">
        <f t="shared" si="38"/>
        <v>746996</v>
      </c>
      <c r="E204" s="75">
        <f t="shared" si="38"/>
        <v>773302</v>
      </c>
    </row>
    <row r="205" spans="1:5" ht="28.5" x14ac:dyDescent="0.2">
      <c r="A205" s="86" t="s">
        <v>20</v>
      </c>
      <c r="B205" s="97" t="s">
        <v>138</v>
      </c>
      <c r="C205" s="77" t="s">
        <v>74</v>
      </c>
      <c r="D205" s="75">
        <f>D206+D208</f>
        <v>746996</v>
      </c>
      <c r="E205" s="75">
        <f>E206+E208</f>
        <v>773302</v>
      </c>
    </row>
    <row r="206" spans="1:5" ht="45" x14ac:dyDescent="0.25">
      <c r="A206" s="87" t="s">
        <v>80</v>
      </c>
      <c r="B206" s="98" t="s">
        <v>138</v>
      </c>
      <c r="C206" s="89" t="s">
        <v>50</v>
      </c>
      <c r="D206" s="81">
        <f>D207</f>
        <v>435494</v>
      </c>
      <c r="E206" s="81">
        <f>E207</f>
        <v>435494</v>
      </c>
    </row>
    <row r="207" spans="1:5" ht="15" x14ac:dyDescent="0.25">
      <c r="A207" s="87" t="s">
        <v>87</v>
      </c>
      <c r="B207" s="98" t="s">
        <v>138</v>
      </c>
      <c r="C207" s="89" t="s">
        <v>52</v>
      </c>
      <c r="D207" s="82">
        <v>435494</v>
      </c>
      <c r="E207" s="82">
        <v>435494</v>
      </c>
    </row>
    <row r="208" spans="1:5" ht="15" x14ac:dyDescent="0.25">
      <c r="A208" s="80" t="s">
        <v>61</v>
      </c>
      <c r="B208" s="98" t="s">
        <v>138</v>
      </c>
      <c r="C208" s="89" t="s">
        <v>53</v>
      </c>
      <c r="D208" s="81">
        <f>D209</f>
        <v>311502</v>
      </c>
      <c r="E208" s="81">
        <f>E209</f>
        <v>337808</v>
      </c>
    </row>
    <row r="209" spans="1:5" ht="30" x14ac:dyDescent="0.25">
      <c r="A209" s="80" t="s">
        <v>62</v>
      </c>
      <c r="B209" s="98" t="s">
        <v>138</v>
      </c>
      <c r="C209" s="89" t="s">
        <v>54</v>
      </c>
      <c r="D209" s="82">
        <v>311502</v>
      </c>
      <c r="E209" s="82">
        <v>337808</v>
      </c>
    </row>
  </sheetData>
  <mergeCells count="1">
    <mergeCell ref="A8:E8"/>
  </mergeCells>
  <pageMargins left="1.1811023622047245" right="0.39370078740157483" top="0.74803149606299213" bottom="0.74803149606299213" header="0.31496062992125984" footer="0.31496062992125984"/>
  <pageSetup paperSize="9" scale="6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C176"/>
  <sheetViews>
    <sheetView workbookViewId="0">
      <selection activeCell="B14" sqref="B14"/>
    </sheetView>
  </sheetViews>
  <sheetFormatPr defaultRowHeight="12" x14ac:dyDescent="0.2"/>
  <cols>
    <col min="1" max="1" width="8.42578125" style="19" customWidth="1"/>
    <col min="2" max="2" width="49.85546875" style="19" customWidth="1"/>
    <col min="3" max="3" width="25.85546875" style="19" customWidth="1"/>
    <col min="4" max="240" width="9.140625" style="19"/>
    <col min="241" max="241" width="37.7109375" style="19" customWidth="1"/>
    <col min="242" max="242" width="7.5703125" style="19" customWidth="1"/>
    <col min="243" max="244" width="9" style="19" customWidth="1"/>
    <col min="245" max="245" width="6.42578125" style="19" customWidth="1"/>
    <col min="246" max="246" width="9.28515625" style="19" customWidth="1"/>
    <col min="247" max="247" width="11" style="19" customWidth="1"/>
    <col min="248" max="248" width="9.85546875" style="19" customWidth="1"/>
    <col min="249" max="251" width="0" style="19" hidden="1" customWidth="1"/>
    <col min="252" max="258" width="9.140625" style="19" customWidth="1"/>
    <col min="259" max="496" width="9.140625" style="19"/>
    <col min="497" max="497" width="37.7109375" style="19" customWidth="1"/>
    <col min="498" max="498" width="7.5703125" style="19" customWidth="1"/>
    <col min="499" max="500" width="9" style="19" customWidth="1"/>
    <col min="501" max="501" width="6.42578125" style="19" customWidth="1"/>
    <col min="502" max="502" width="9.28515625" style="19" customWidth="1"/>
    <col min="503" max="503" width="11" style="19" customWidth="1"/>
    <col min="504" max="504" width="9.85546875" style="19" customWidth="1"/>
    <col min="505" max="507" width="0" style="19" hidden="1" customWidth="1"/>
    <col min="508" max="514" width="9.140625" style="19" customWidth="1"/>
    <col min="515" max="752" width="9.140625" style="19"/>
    <col min="753" max="753" width="37.7109375" style="19" customWidth="1"/>
    <col min="754" max="754" width="7.5703125" style="19" customWidth="1"/>
    <col min="755" max="756" width="9" style="19" customWidth="1"/>
    <col min="757" max="757" width="6.42578125" style="19" customWidth="1"/>
    <col min="758" max="758" width="9.28515625" style="19" customWidth="1"/>
    <col min="759" max="759" width="11" style="19" customWidth="1"/>
    <col min="760" max="760" width="9.85546875" style="19" customWidth="1"/>
    <col min="761" max="763" width="0" style="19" hidden="1" customWidth="1"/>
    <col min="764" max="770" width="9.140625" style="19" customWidth="1"/>
    <col min="771" max="1008" width="9.140625" style="19"/>
    <col min="1009" max="1009" width="37.7109375" style="19" customWidth="1"/>
    <col min="1010" max="1010" width="7.5703125" style="19" customWidth="1"/>
    <col min="1011" max="1012" width="9" style="19" customWidth="1"/>
    <col min="1013" max="1013" width="6.42578125" style="19" customWidth="1"/>
    <col min="1014" max="1014" width="9.28515625" style="19" customWidth="1"/>
    <col min="1015" max="1015" width="11" style="19" customWidth="1"/>
    <col min="1016" max="1016" width="9.85546875" style="19" customWidth="1"/>
    <col min="1017" max="1019" width="0" style="19" hidden="1" customWidth="1"/>
    <col min="1020" max="1026" width="9.140625" style="19" customWidth="1"/>
    <col min="1027" max="1264" width="9.140625" style="19"/>
    <col min="1265" max="1265" width="37.7109375" style="19" customWidth="1"/>
    <col min="1266" max="1266" width="7.5703125" style="19" customWidth="1"/>
    <col min="1267" max="1268" width="9" style="19" customWidth="1"/>
    <col min="1269" max="1269" width="6.42578125" style="19" customWidth="1"/>
    <col min="1270" max="1270" width="9.28515625" style="19" customWidth="1"/>
    <col min="1271" max="1271" width="11" style="19" customWidth="1"/>
    <col min="1272" max="1272" width="9.85546875" style="19" customWidth="1"/>
    <col min="1273" max="1275" width="0" style="19" hidden="1" customWidth="1"/>
    <col min="1276" max="1282" width="9.140625" style="19" customWidth="1"/>
    <col min="1283" max="1520" width="9.140625" style="19"/>
    <col min="1521" max="1521" width="37.7109375" style="19" customWidth="1"/>
    <col min="1522" max="1522" width="7.5703125" style="19" customWidth="1"/>
    <col min="1523" max="1524" width="9" style="19" customWidth="1"/>
    <col min="1525" max="1525" width="6.42578125" style="19" customWidth="1"/>
    <col min="1526" max="1526" width="9.28515625" style="19" customWidth="1"/>
    <col min="1527" max="1527" width="11" style="19" customWidth="1"/>
    <col min="1528" max="1528" width="9.85546875" style="19" customWidth="1"/>
    <col min="1529" max="1531" width="0" style="19" hidden="1" customWidth="1"/>
    <col min="1532" max="1538" width="9.140625" style="19" customWidth="1"/>
    <col min="1539" max="1776" width="9.140625" style="19"/>
    <col min="1777" max="1777" width="37.7109375" style="19" customWidth="1"/>
    <col min="1778" max="1778" width="7.5703125" style="19" customWidth="1"/>
    <col min="1779" max="1780" width="9" style="19" customWidth="1"/>
    <col min="1781" max="1781" width="6.42578125" style="19" customWidth="1"/>
    <col min="1782" max="1782" width="9.28515625" style="19" customWidth="1"/>
    <col min="1783" max="1783" width="11" style="19" customWidth="1"/>
    <col min="1784" max="1784" width="9.85546875" style="19" customWidth="1"/>
    <col min="1785" max="1787" width="0" style="19" hidden="1" customWidth="1"/>
    <col min="1788" max="1794" width="9.140625" style="19" customWidth="1"/>
    <col min="1795" max="2032" width="9.140625" style="19"/>
    <col min="2033" max="2033" width="37.7109375" style="19" customWidth="1"/>
    <col min="2034" max="2034" width="7.5703125" style="19" customWidth="1"/>
    <col min="2035" max="2036" width="9" style="19" customWidth="1"/>
    <col min="2037" max="2037" width="6.42578125" style="19" customWidth="1"/>
    <col min="2038" max="2038" width="9.28515625" style="19" customWidth="1"/>
    <col min="2039" max="2039" width="11" style="19" customWidth="1"/>
    <col min="2040" max="2040" width="9.85546875" style="19" customWidth="1"/>
    <col min="2041" max="2043" width="0" style="19" hidden="1" customWidth="1"/>
    <col min="2044" max="2050" width="9.140625" style="19" customWidth="1"/>
    <col min="2051" max="2288" width="9.140625" style="19"/>
    <col min="2289" max="2289" width="37.7109375" style="19" customWidth="1"/>
    <col min="2290" max="2290" width="7.5703125" style="19" customWidth="1"/>
    <col min="2291" max="2292" width="9" style="19" customWidth="1"/>
    <col min="2293" max="2293" width="6.42578125" style="19" customWidth="1"/>
    <col min="2294" max="2294" width="9.28515625" style="19" customWidth="1"/>
    <col min="2295" max="2295" width="11" style="19" customWidth="1"/>
    <col min="2296" max="2296" width="9.85546875" style="19" customWidth="1"/>
    <col min="2297" max="2299" width="0" style="19" hidden="1" customWidth="1"/>
    <col min="2300" max="2306" width="9.140625" style="19" customWidth="1"/>
    <col min="2307" max="2544" width="9.140625" style="19"/>
    <col min="2545" max="2545" width="37.7109375" style="19" customWidth="1"/>
    <col min="2546" max="2546" width="7.5703125" style="19" customWidth="1"/>
    <col min="2547" max="2548" width="9" style="19" customWidth="1"/>
    <col min="2549" max="2549" width="6.42578125" style="19" customWidth="1"/>
    <col min="2550" max="2550" width="9.28515625" style="19" customWidth="1"/>
    <col min="2551" max="2551" width="11" style="19" customWidth="1"/>
    <col min="2552" max="2552" width="9.85546875" style="19" customWidth="1"/>
    <col min="2553" max="2555" width="0" style="19" hidden="1" customWidth="1"/>
    <col min="2556" max="2562" width="9.140625" style="19" customWidth="1"/>
    <col min="2563" max="2800" width="9.140625" style="19"/>
    <col min="2801" max="2801" width="37.7109375" style="19" customWidth="1"/>
    <col min="2802" max="2802" width="7.5703125" style="19" customWidth="1"/>
    <col min="2803" max="2804" width="9" style="19" customWidth="1"/>
    <col min="2805" max="2805" width="6.42578125" style="19" customWidth="1"/>
    <col min="2806" max="2806" width="9.28515625" style="19" customWidth="1"/>
    <col min="2807" max="2807" width="11" style="19" customWidth="1"/>
    <col min="2808" max="2808" width="9.85546875" style="19" customWidth="1"/>
    <col min="2809" max="2811" width="0" style="19" hidden="1" customWidth="1"/>
    <col min="2812" max="2818" width="9.140625" style="19" customWidth="1"/>
    <col min="2819" max="3056" width="9.140625" style="19"/>
    <col min="3057" max="3057" width="37.7109375" style="19" customWidth="1"/>
    <col min="3058" max="3058" width="7.5703125" style="19" customWidth="1"/>
    <col min="3059" max="3060" width="9" style="19" customWidth="1"/>
    <col min="3061" max="3061" width="6.42578125" style="19" customWidth="1"/>
    <col min="3062" max="3062" width="9.28515625" style="19" customWidth="1"/>
    <col min="3063" max="3063" width="11" style="19" customWidth="1"/>
    <col min="3064" max="3064" width="9.85546875" style="19" customWidth="1"/>
    <col min="3065" max="3067" width="0" style="19" hidden="1" customWidth="1"/>
    <col min="3068" max="3074" width="9.140625" style="19" customWidth="1"/>
    <col min="3075" max="3312" width="9.140625" style="19"/>
    <col min="3313" max="3313" width="37.7109375" style="19" customWidth="1"/>
    <col min="3314" max="3314" width="7.5703125" style="19" customWidth="1"/>
    <col min="3315" max="3316" width="9" style="19" customWidth="1"/>
    <col min="3317" max="3317" width="6.42578125" style="19" customWidth="1"/>
    <col min="3318" max="3318" width="9.28515625" style="19" customWidth="1"/>
    <col min="3319" max="3319" width="11" style="19" customWidth="1"/>
    <col min="3320" max="3320" width="9.85546875" style="19" customWidth="1"/>
    <col min="3321" max="3323" width="0" style="19" hidden="1" customWidth="1"/>
    <col min="3324" max="3330" width="9.140625" style="19" customWidth="1"/>
    <col min="3331" max="3568" width="9.140625" style="19"/>
    <col min="3569" max="3569" width="37.7109375" style="19" customWidth="1"/>
    <col min="3570" max="3570" width="7.5703125" style="19" customWidth="1"/>
    <col min="3571" max="3572" width="9" style="19" customWidth="1"/>
    <col min="3573" max="3573" width="6.42578125" style="19" customWidth="1"/>
    <col min="3574" max="3574" width="9.28515625" style="19" customWidth="1"/>
    <col min="3575" max="3575" width="11" style="19" customWidth="1"/>
    <col min="3576" max="3576" width="9.85546875" style="19" customWidth="1"/>
    <col min="3577" max="3579" width="0" style="19" hidden="1" customWidth="1"/>
    <col min="3580" max="3586" width="9.140625" style="19" customWidth="1"/>
    <col min="3587" max="3824" width="9.140625" style="19"/>
    <col min="3825" max="3825" width="37.7109375" style="19" customWidth="1"/>
    <col min="3826" max="3826" width="7.5703125" style="19" customWidth="1"/>
    <col min="3827" max="3828" width="9" style="19" customWidth="1"/>
    <col min="3829" max="3829" width="6.42578125" style="19" customWidth="1"/>
    <col min="3830" max="3830" width="9.28515625" style="19" customWidth="1"/>
    <col min="3831" max="3831" width="11" style="19" customWidth="1"/>
    <col min="3832" max="3832" width="9.85546875" style="19" customWidth="1"/>
    <col min="3833" max="3835" width="0" style="19" hidden="1" customWidth="1"/>
    <col min="3836" max="3842" width="9.140625" style="19" customWidth="1"/>
    <col min="3843" max="4080" width="9.140625" style="19"/>
    <col min="4081" max="4081" width="37.7109375" style="19" customWidth="1"/>
    <col min="4082" max="4082" width="7.5703125" style="19" customWidth="1"/>
    <col min="4083" max="4084" width="9" style="19" customWidth="1"/>
    <col min="4085" max="4085" width="6.42578125" style="19" customWidth="1"/>
    <col min="4086" max="4086" width="9.28515625" style="19" customWidth="1"/>
    <col min="4087" max="4087" width="11" style="19" customWidth="1"/>
    <col min="4088" max="4088" width="9.85546875" style="19" customWidth="1"/>
    <col min="4089" max="4091" width="0" style="19" hidden="1" customWidth="1"/>
    <col min="4092" max="4098" width="9.140625" style="19" customWidth="1"/>
    <col min="4099" max="4336" width="9.140625" style="19"/>
    <col min="4337" max="4337" width="37.7109375" style="19" customWidth="1"/>
    <col min="4338" max="4338" width="7.5703125" style="19" customWidth="1"/>
    <col min="4339" max="4340" width="9" style="19" customWidth="1"/>
    <col min="4341" max="4341" width="6.42578125" style="19" customWidth="1"/>
    <col min="4342" max="4342" width="9.28515625" style="19" customWidth="1"/>
    <col min="4343" max="4343" width="11" style="19" customWidth="1"/>
    <col min="4344" max="4344" width="9.85546875" style="19" customWidth="1"/>
    <col min="4345" max="4347" width="0" style="19" hidden="1" customWidth="1"/>
    <col min="4348" max="4354" width="9.140625" style="19" customWidth="1"/>
    <col min="4355" max="4592" width="9.140625" style="19"/>
    <col min="4593" max="4593" width="37.7109375" style="19" customWidth="1"/>
    <col min="4594" max="4594" width="7.5703125" style="19" customWidth="1"/>
    <col min="4595" max="4596" width="9" style="19" customWidth="1"/>
    <col min="4597" max="4597" width="6.42578125" style="19" customWidth="1"/>
    <col min="4598" max="4598" width="9.28515625" style="19" customWidth="1"/>
    <col min="4599" max="4599" width="11" style="19" customWidth="1"/>
    <col min="4600" max="4600" width="9.85546875" style="19" customWidth="1"/>
    <col min="4601" max="4603" width="0" style="19" hidden="1" customWidth="1"/>
    <col min="4604" max="4610" width="9.140625" style="19" customWidth="1"/>
    <col min="4611" max="4848" width="9.140625" style="19"/>
    <col min="4849" max="4849" width="37.7109375" style="19" customWidth="1"/>
    <col min="4850" max="4850" width="7.5703125" style="19" customWidth="1"/>
    <col min="4851" max="4852" width="9" style="19" customWidth="1"/>
    <col min="4853" max="4853" width="6.42578125" style="19" customWidth="1"/>
    <col min="4854" max="4854" width="9.28515625" style="19" customWidth="1"/>
    <col min="4855" max="4855" width="11" style="19" customWidth="1"/>
    <col min="4856" max="4856" width="9.85546875" style="19" customWidth="1"/>
    <col min="4857" max="4859" width="0" style="19" hidden="1" customWidth="1"/>
    <col min="4860" max="4866" width="9.140625" style="19" customWidth="1"/>
    <col min="4867" max="5104" width="9.140625" style="19"/>
    <col min="5105" max="5105" width="37.7109375" style="19" customWidth="1"/>
    <col min="5106" max="5106" width="7.5703125" style="19" customWidth="1"/>
    <col min="5107" max="5108" width="9" style="19" customWidth="1"/>
    <col min="5109" max="5109" width="6.42578125" style="19" customWidth="1"/>
    <col min="5110" max="5110" width="9.28515625" style="19" customWidth="1"/>
    <col min="5111" max="5111" width="11" style="19" customWidth="1"/>
    <col min="5112" max="5112" width="9.85546875" style="19" customWidth="1"/>
    <col min="5113" max="5115" width="0" style="19" hidden="1" customWidth="1"/>
    <col min="5116" max="5122" width="9.140625" style="19" customWidth="1"/>
    <col min="5123" max="5360" width="9.140625" style="19"/>
    <col min="5361" max="5361" width="37.7109375" style="19" customWidth="1"/>
    <col min="5362" max="5362" width="7.5703125" style="19" customWidth="1"/>
    <col min="5363" max="5364" width="9" style="19" customWidth="1"/>
    <col min="5365" max="5365" width="6.42578125" style="19" customWidth="1"/>
    <col min="5366" max="5366" width="9.28515625" style="19" customWidth="1"/>
    <col min="5367" max="5367" width="11" style="19" customWidth="1"/>
    <col min="5368" max="5368" width="9.85546875" style="19" customWidth="1"/>
    <col min="5369" max="5371" width="0" style="19" hidden="1" customWidth="1"/>
    <col min="5372" max="5378" width="9.140625" style="19" customWidth="1"/>
    <col min="5379" max="5616" width="9.140625" style="19"/>
    <col min="5617" max="5617" width="37.7109375" style="19" customWidth="1"/>
    <col min="5618" max="5618" width="7.5703125" style="19" customWidth="1"/>
    <col min="5619" max="5620" width="9" style="19" customWidth="1"/>
    <col min="5621" max="5621" width="6.42578125" style="19" customWidth="1"/>
    <col min="5622" max="5622" width="9.28515625" style="19" customWidth="1"/>
    <col min="5623" max="5623" width="11" style="19" customWidth="1"/>
    <col min="5624" max="5624" width="9.85546875" style="19" customWidth="1"/>
    <col min="5625" max="5627" width="0" style="19" hidden="1" customWidth="1"/>
    <col min="5628" max="5634" width="9.140625" style="19" customWidth="1"/>
    <col min="5635" max="5872" width="9.140625" style="19"/>
    <col min="5873" max="5873" width="37.7109375" style="19" customWidth="1"/>
    <col min="5874" max="5874" width="7.5703125" style="19" customWidth="1"/>
    <col min="5875" max="5876" width="9" style="19" customWidth="1"/>
    <col min="5877" max="5877" width="6.42578125" style="19" customWidth="1"/>
    <col min="5878" max="5878" width="9.28515625" style="19" customWidth="1"/>
    <col min="5879" max="5879" width="11" style="19" customWidth="1"/>
    <col min="5880" max="5880" width="9.85546875" style="19" customWidth="1"/>
    <col min="5881" max="5883" width="0" style="19" hidden="1" customWidth="1"/>
    <col min="5884" max="5890" width="9.140625" style="19" customWidth="1"/>
    <col min="5891" max="6128" width="9.140625" style="19"/>
    <col min="6129" max="6129" width="37.7109375" style="19" customWidth="1"/>
    <col min="6130" max="6130" width="7.5703125" style="19" customWidth="1"/>
    <col min="6131" max="6132" width="9" style="19" customWidth="1"/>
    <col min="6133" max="6133" width="6.42578125" style="19" customWidth="1"/>
    <col min="6134" max="6134" width="9.28515625" style="19" customWidth="1"/>
    <col min="6135" max="6135" width="11" style="19" customWidth="1"/>
    <col min="6136" max="6136" width="9.85546875" style="19" customWidth="1"/>
    <col min="6137" max="6139" width="0" style="19" hidden="1" customWidth="1"/>
    <col min="6140" max="6146" width="9.140625" style="19" customWidth="1"/>
    <col min="6147" max="6384" width="9.140625" style="19"/>
    <col min="6385" max="6385" width="37.7109375" style="19" customWidth="1"/>
    <col min="6386" max="6386" width="7.5703125" style="19" customWidth="1"/>
    <col min="6387" max="6388" width="9" style="19" customWidth="1"/>
    <col min="6389" max="6389" width="6.42578125" style="19" customWidth="1"/>
    <col min="6390" max="6390" width="9.28515625" style="19" customWidth="1"/>
    <col min="6391" max="6391" width="11" style="19" customWidth="1"/>
    <col min="6392" max="6392" width="9.85546875" style="19" customWidth="1"/>
    <col min="6393" max="6395" width="0" style="19" hidden="1" customWidth="1"/>
    <col min="6396" max="6402" width="9.140625" style="19" customWidth="1"/>
    <col min="6403" max="6640" width="9.140625" style="19"/>
    <col min="6641" max="6641" width="37.7109375" style="19" customWidth="1"/>
    <col min="6642" max="6642" width="7.5703125" style="19" customWidth="1"/>
    <col min="6643" max="6644" width="9" style="19" customWidth="1"/>
    <col min="6645" max="6645" width="6.42578125" style="19" customWidth="1"/>
    <col min="6646" max="6646" width="9.28515625" style="19" customWidth="1"/>
    <col min="6647" max="6647" width="11" style="19" customWidth="1"/>
    <col min="6648" max="6648" width="9.85546875" style="19" customWidth="1"/>
    <col min="6649" max="6651" width="0" style="19" hidden="1" customWidth="1"/>
    <col min="6652" max="6658" width="9.140625" style="19" customWidth="1"/>
    <col min="6659" max="6896" width="9.140625" style="19"/>
    <col min="6897" max="6897" width="37.7109375" style="19" customWidth="1"/>
    <col min="6898" max="6898" width="7.5703125" style="19" customWidth="1"/>
    <col min="6899" max="6900" width="9" style="19" customWidth="1"/>
    <col min="6901" max="6901" width="6.42578125" style="19" customWidth="1"/>
    <col min="6902" max="6902" width="9.28515625" style="19" customWidth="1"/>
    <col min="6903" max="6903" width="11" style="19" customWidth="1"/>
    <col min="6904" max="6904" width="9.85546875" style="19" customWidth="1"/>
    <col min="6905" max="6907" width="0" style="19" hidden="1" customWidth="1"/>
    <col min="6908" max="6914" width="9.140625" style="19" customWidth="1"/>
    <col min="6915" max="7152" width="9.140625" style="19"/>
    <col min="7153" max="7153" width="37.7109375" style="19" customWidth="1"/>
    <col min="7154" max="7154" width="7.5703125" style="19" customWidth="1"/>
    <col min="7155" max="7156" width="9" style="19" customWidth="1"/>
    <col min="7157" max="7157" width="6.42578125" style="19" customWidth="1"/>
    <col min="7158" max="7158" width="9.28515625" style="19" customWidth="1"/>
    <col min="7159" max="7159" width="11" style="19" customWidth="1"/>
    <col min="7160" max="7160" width="9.85546875" style="19" customWidth="1"/>
    <col min="7161" max="7163" width="0" style="19" hidden="1" customWidth="1"/>
    <col min="7164" max="7170" width="9.140625" style="19" customWidth="1"/>
    <col min="7171" max="7408" width="9.140625" style="19"/>
    <col min="7409" max="7409" width="37.7109375" style="19" customWidth="1"/>
    <col min="7410" max="7410" width="7.5703125" style="19" customWidth="1"/>
    <col min="7411" max="7412" width="9" style="19" customWidth="1"/>
    <col min="7413" max="7413" width="6.42578125" style="19" customWidth="1"/>
    <col min="7414" max="7414" width="9.28515625" style="19" customWidth="1"/>
    <col min="7415" max="7415" width="11" style="19" customWidth="1"/>
    <col min="7416" max="7416" width="9.85546875" style="19" customWidth="1"/>
    <col min="7417" max="7419" width="0" style="19" hidden="1" customWidth="1"/>
    <col min="7420" max="7426" width="9.140625" style="19" customWidth="1"/>
    <col min="7427" max="7664" width="9.140625" style="19"/>
    <col min="7665" max="7665" width="37.7109375" style="19" customWidth="1"/>
    <col min="7666" max="7666" width="7.5703125" style="19" customWidth="1"/>
    <col min="7667" max="7668" width="9" style="19" customWidth="1"/>
    <col min="7669" max="7669" width="6.42578125" style="19" customWidth="1"/>
    <col min="7670" max="7670" width="9.28515625" style="19" customWidth="1"/>
    <col min="7671" max="7671" width="11" style="19" customWidth="1"/>
    <col min="7672" max="7672" width="9.85546875" style="19" customWidth="1"/>
    <col min="7673" max="7675" width="0" style="19" hidden="1" customWidth="1"/>
    <col min="7676" max="7682" width="9.140625" style="19" customWidth="1"/>
    <col min="7683" max="7920" width="9.140625" style="19"/>
    <col min="7921" max="7921" width="37.7109375" style="19" customWidth="1"/>
    <col min="7922" max="7922" width="7.5703125" style="19" customWidth="1"/>
    <col min="7923" max="7924" width="9" style="19" customWidth="1"/>
    <col min="7925" max="7925" width="6.42578125" style="19" customWidth="1"/>
    <col min="7926" max="7926" width="9.28515625" style="19" customWidth="1"/>
    <col min="7927" max="7927" width="11" style="19" customWidth="1"/>
    <col min="7928" max="7928" width="9.85546875" style="19" customWidth="1"/>
    <col min="7929" max="7931" width="0" style="19" hidden="1" customWidth="1"/>
    <col min="7932" max="7938" width="9.140625" style="19" customWidth="1"/>
    <col min="7939" max="8176" width="9.140625" style="19"/>
    <col min="8177" max="8177" width="37.7109375" style="19" customWidth="1"/>
    <col min="8178" max="8178" width="7.5703125" style="19" customWidth="1"/>
    <col min="8179" max="8180" width="9" style="19" customWidth="1"/>
    <col min="8181" max="8181" width="6.42578125" style="19" customWidth="1"/>
    <col min="8182" max="8182" width="9.28515625" style="19" customWidth="1"/>
    <col min="8183" max="8183" width="11" style="19" customWidth="1"/>
    <col min="8184" max="8184" width="9.85546875" style="19" customWidth="1"/>
    <col min="8185" max="8187" width="0" style="19" hidden="1" customWidth="1"/>
    <col min="8188" max="8194" width="9.140625" style="19" customWidth="1"/>
    <col min="8195" max="8432" width="9.140625" style="19"/>
    <col min="8433" max="8433" width="37.7109375" style="19" customWidth="1"/>
    <col min="8434" max="8434" width="7.5703125" style="19" customWidth="1"/>
    <col min="8435" max="8436" width="9" style="19" customWidth="1"/>
    <col min="8437" max="8437" width="6.42578125" style="19" customWidth="1"/>
    <col min="8438" max="8438" width="9.28515625" style="19" customWidth="1"/>
    <col min="8439" max="8439" width="11" style="19" customWidth="1"/>
    <col min="8440" max="8440" width="9.85546875" style="19" customWidth="1"/>
    <col min="8441" max="8443" width="0" style="19" hidden="1" customWidth="1"/>
    <col min="8444" max="8450" width="9.140625" style="19" customWidth="1"/>
    <col min="8451" max="8688" width="9.140625" style="19"/>
    <col min="8689" max="8689" width="37.7109375" style="19" customWidth="1"/>
    <col min="8690" max="8690" width="7.5703125" style="19" customWidth="1"/>
    <col min="8691" max="8692" width="9" style="19" customWidth="1"/>
    <col min="8693" max="8693" width="6.42578125" style="19" customWidth="1"/>
    <col min="8694" max="8694" width="9.28515625" style="19" customWidth="1"/>
    <col min="8695" max="8695" width="11" style="19" customWidth="1"/>
    <col min="8696" max="8696" width="9.85546875" style="19" customWidth="1"/>
    <col min="8697" max="8699" width="0" style="19" hidden="1" customWidth="1"/>
    <col min="8700" max="8706" width="9.140625" style="19" customWidth="1"/>
    <col min="8707" max="8944" width="9.140625" style="19"/>
    <col min="8945" max="8945" width="37.7109375" style="19" customWidth="1"/>
    <col min="8946" max="8946" width="7.5703125" style="19" customWidth="1"/>
    <col min="8947" max="8948" width="9" style="19" customWidth="1"/>
    <col min="8949" max="8949" width="6.42578125" style="19" customWidth="1"/>
    <col min="8950" max="8950" width="9.28515625" style="19" customWidth="1"/>
    <col min="8951" max="8951" width="11" style="19" customWidth="1"/>
    <col min="8952" max="8952" width="9.85546875" style="19" customWidth="1"/>
    <col min="8953" max="8955" width="0" style="19" hidden="1" customWidth="1"/>
    <col min="8956" max="8962" width="9.140625" style="19" customWidth="1"/>
    <col min="8963" max="9200" width="9.140625" style="19"/>
    <col min="9201" max="9201" width="37.7109375" style="19" customWidth="1"/>
    <col min="9202" max="9202" width="7.5703125" style="19" customWidth="1"/>
    <col min="9203" max="9204" width="9" style="19" customWidth="1"/>
    <col min="9205" max="9205" width="6.42578125" style="19" customWidth="1"/>
    <col min="9206" max="9206" width="9.28515625" style="19" customWidth="1"/>
    <col min="9207" max="9207" width="11" style="19" customWidth="1"/>
    <col min="9208" max="9208" width="9.85546875" style="19" customWidth="1"/>
    <col min="9209" max="9211" width="0" style="19" hidden="1" customWidth="1"/>
    <col min="9212" max="9218" width="9.140625" style="19" customWidth="1"/>
    <col min="9219" max="9456" width="9.140625" style="19"/>
    <col min="9457" max="9457" width="37.7109375" style="19" customWidth="1"/>
    <col min="9458" max="9458" width="7.5703125" style="19" customWidth="1"/>
    <col min="9459" max="9460" width="9" style="19" customWidth="1"/>
    <col min="9461" max="9461" width="6.42578125" style="19" customWidth="1"/>
    <col min="9462" max="9462" width="9.28515625" style="19" customWidth="1"/>
    <col min="9463" max="9463" width="11" style="19" customWidth="1"/>
    <col min="9464" max="9464" width="9.85546875" style="19" customWidth="1"/>
    <col min="9465" max="9467" width="0" style="19" hidden="1" customWidth="1"/>
    <col min="9468" max="9474" width="9.140625" style="19" customWidth="1"/>
    <col min="9475" max="9712" width="9.140625" style="19"/>
    <col min="9713" max="9713" width="37.7109375" style="19" customWidth="1"/>
    <col min="9714" max="9714" width="7.5703125" style="19" customWidth="1"/>
    <col min="9715" max="9716" width="9" style="19" customWidth="1"/>
    <col min="9717" max="9717" width="6.42578125" style="19" customWidth="1"/>
    <col min="9718" max="9718" width="9.28515625" style="19" customWidth="1"/>
    <col min="9719" max="9719" width="11" style="19" customWidth="1"/>
    <col min="9720" max="9720" width="9.85546875" style="19" customWidth="1"/>
    <col min="9721" max="9723" width="0" style="19" hidden="1" customWidth="1"/>
    <col min="9724" max="9730" width="9.140625" style="19" customWidth="1"/>
    <col min="9731" max="9968" width="9.140625" style="19"/>
    <col min="9969" max="9969" width="37.7109375" style="19" customWidth="1"/>
    <col min="9970" max="9970" width="7.5703125" style="19" customWidth="1"/>
    <col min="9971" max="9972" width="9" style="19" customWidth="1"/>
    <col min="9973" max="9973" width="6.42578125" style="19" customWidth="1"/>
    <col min="9974" max="9974" width="9.28515625" style="19" customWidth="1"/>
    <col min="9975" max="9975" width="11" style="19" customWidth="1"/>
    <col min="9976" max="9976" width="9.85546875" style="19" customWidth="1"/>
    <col min="9977" max="9979" width="0" style="19" hidden="1" customWidth="1"/>
    <col min="9980" max="9986" width="9.140625" style="19" customWidth="1"/>
    <col min="9987" max="10224" width="9.140625" style="19"/>
    <col min="10225" max="10225" width="37.7109375" style="19" customWidth="1"/>
    <col min="10226" max="10226" width="7.5703125" style="19" customWidth="1"/>
    <col min="10227" max="10228" width="9" style="19" customWidth="1"/>
    <col min="10229" max="10229" width="6.42578125" style="19" customWidth="1"/>
    <col min="10230" max="10230" width="9.28515625" style="19" customWidth="1"/>
    <col min="10231" max="10231" width="11" style="19" customWidth="1"/>
    <col min="10232" max="10232" width="9.85546875" style="19" customWidth="1"/>
    <col min="10233" max="10235" width="0" style="19" hidden="1" customWidth="1"/>
    <col min="10236" max="10242" width="9.140625" style="19" customWidth="1"/>
    <col min="10243" max="10480" width="9.140625" style="19"/>
    <col min="10481" max="10481" width="37.7109375" style="19" customWidth="1"/>
    <col min="10482" max="10482" width="7.5703125" style="19" customWidth="1"/>
    <col min="10483" max="10484" width="9" style="19" customWidth="1"/>
    <col min="10485" max="10485" width="6.42578125" style="19" customWidth="1"/>
    <col min="10486" max="10486" width="9.28515625" style="19" customWidth="1"/>
    <col min="10487" max="10487" width="11" style="19" customWidth="1"/>
    <col min="10488" max="10488" width="9.85546875" style="19" customWidth="1"/>
    <col min="10489" max="10491" width="0" style="19" hidden="1" customWidth="1"/>
    <col min="10492" max="10498" width="9.140625" style="19" customWidth="1"/>
    <col min="10499" max="10736" width="9.140625" style="19"/>
    <col min="10737" max="10737" width="37.7109375" style="19" customWidth="1"/>
    <col min="10738" max="10738" width="7.5703125" style="19" customWidth="1"/>
    <col min="10739" max="10740" width="9" style="19" customWidth="1"/>
    <col min="10741" max="10741" width="6.42578125" style="19" customWidth="1"/>
    <col min="10742" max="10742" width="9.28515625" style="19" customWidth="1"/>
    <col min="10743" max="10743" width="11" style="19" customWidth="1"/>
    <col min="10744" max="10744" width="9.85546875" style="19" customWidth="1"/>
    <col min="10745" max="10747" width="0" style="19" hidden="1" customWidth="1"/>
    <col min="10748" max="10754" width="9.140625" style="19" customWidth="1"/>
    <col min="10755" max="10992" width="9.140625" style="19"/>
    <col min="10993" max="10993" width="37.7109375" style="19" customWidth="1"/>
    <col min="10994" max="10994" width="7.5703125" style="19" customWidth="1"/>
    <col min="10995" max="10996" width="9" style="19" customWidth="1"/>
    <col min="10997" max="10997" width="6.42578125" style="19" customWidth="1"/>
    <col min="10998" max="10998" width="9.28515625" style="19" customWidth="1"/>
    <col min="10999" max="10999" width="11" style="19" customWidth="1"/>
    <col min="11000" max="11000" width="9.85546875" style="19" customWidth="1"/>
    <col min="11001" max="11003" width="0" style="19" hidden="1" customWidth="1"/>
    <col min="11004" max="11010" width="9.140625" style="19" customWidth="1"/>
    <col min="11011" max="11248" width="9.140625" style="19"/>
    <col min="11249" max="11249" width="37.7109375" style="19" customWidth="1"/>
    <col min="11250" max="11250" width="7.5703125" style="19" customWidth="1"/>
    <col min="11251" max="11252" width="9" style="19" customWidth="1"/>
    <col min="11253" max="11253" width="6.42578125" style="19" customWidth="1"/>
    <col min="11254" max="11254" width="9.28515625" style="19" customWidth="1"/>
    <col min="11255" max="11255" width="11" style="19" customWidth="1"/>
    <col min="11256" max="11256" width="9.85546875" style="19" customWidth="1"/>
    <col min="11257" max="11259" width="0" style="19" hidden="1" customWidth="1"/>
    <col min="11260" max="11266" width="9.140625" style="19" customWidth="1"/>
    <col min="11267" max="11504" width="9.140625" style="19"/>
    <col min="11505" max="11505" width="37.7109375" style="19" customWidth="1"/>
    <col min="11506" max="11506" width="7.5703125" style="19" customWidth="1"/>
    <col min="11507" max="11508" width="9" style="19" customWidth="1"/>
    <col min="11509" max="11509" width="6.42578125" style="19" customWidth="1"/>
    <col min="11510" max="11510" width="9.28515625" style="19" customWidth="1"/>
    <col min="11511" max="11511" width="11" style="19" customWidth="1"/>
    <col min="11512" max="11512" width="9.85546875" style="19" customWidth="1"/>
    <col min="11513" max="11515" width="0" style="19" hidden="1" customWidth="1"/>
    <col min="11516" max="11522" width="9.140625" style="19" customWidth="1"/>
    <col min="11523" max="11760" width="9.140625" style="19"/>
    <col min="11761" max="11761" width="37.7109375" style="19" customWidth="1"/>
    <col min="11762" max="11762" width="7.5703125" style="19" customWidth="1"/>
    <col min="11763" max="11764" width="9" style="19" customWidth="1"/>
    <col min="11765" max="11765" width="6.42578125" style="19" customWidth="1"/>
    <col min="11766" max="11766" width="9.28515625" style="19" customWidth="1"/>
    <col min="11767" max="11767" width="11" style="19" customWidth="1"/>
    <col min="11768" max="11768" width="9.85546875" style="19" customWidth="1"/>
    <col min="11769" max="11771" width="0" style="19" hidden="1" customWidth="1"/>
    <col min="11772" max="11778" width="9.140625" style="19" customWidth="1"/>
    <col min="11779" max="12016" width="9.140625" style="19"/>
    <col min="12017" max="12017" width="37.7109375" style="19" customWidth="1"/>
    <col min="12018" max="12018" width="7.5703125" style="19" customWidth="1"/>
    <col min="12019" max="12020" width="9" style="19" customWidth="1"/>
    <col min="12021" max="12021" width="6.42578125" style="19" customWidth="1"/>
    <col min="12022" max="12022" width="9.28515625" style="19" customWidth="1"/>
    <col min="12023" max="12023" width="11" style="19" customWidth="1"/>
    <col min="12024" max="12024" width="9.85546875" style="19" customWidth="1"/>
    <col min="12025" max="12027" width="0" style="19" hidden="1" customWidth="1"/>
    <col min="12028" max="12034" width="9.140625" style="19" customWidth="1"/>
    <col min="12035" max="12272" width="9.140625" style="19"/>
    <col min="12273" max="12273" width="37.7109375" style="19" customWidth="1"/>
    <col min="12274" max="12274" width="7.5703125" style="19" customWidth="1"/>
    <col min="12275" max="12276" width="9" style="19" customWidth="1"/>
    <col min="12277" max="12277" width="6.42578125" style="19" customWidth="1"/>
    <col min="12278" max="12278" width="9.28515625" style="19" customWidth="1"/>
    <col min="12279" max="12279" width="11" style="19" customWidth="1"/>
    <col min="12280" max="12280" width="9.85546875" style="19" customWidth="1"/>
    <col min="12281" max="12283" width="0" style="19" hidden="1" customWidth="1"/>
    <col min="12284" max="12290" width="9.140625" style="19" customWidth="1"/>
    <col min="12291" max="12528" width="9.140625" style="19"/>
    <col min="12529" max="12529" width="37.7109375" style="19" customWidth="1"/>
    <col min="12530" max="12530" width="7.5703125" style="19" customWidth="1"/>
    <col min="12531" max="12532" width="9" style="19" customWidth="1"/>
    <col min="12533" max="12533" width="6.42578125" style="19" customWidth="1"/>
    <col min="12534" max="12534" width="9.28515625" style="19" customWidth="1"/>
    <col min="12535" max="12535" width="11" style="19" customWidth="1"/>
    <col min="12536" max="12536" width="9.85546875" style="19" customWidth="1"/>
    <col min="12537" max="12539" width="0" style="19" hidden="1" customWidth="1"/>
    <col min="12540" max="12546" width="9.140625" style="19" customWidth="1"/>
    <col min="12547" max="12784" width="9.140625" style="19"/>
    <col min="12785" max="12785" width="37.7109375" style="19" customWidth="1"/>
    <col min="12786" max="12786" width="7.5703125" style="19" customWidth="1"/>
    <col min="12787" max="12788" width="9" style="19" customWidth="1"/>
    <col min="12789" max="12789" width="6.42578125" style="19" customWidth="1"/>
    <col min="12790" max="12790" width="9.28515625" style="19" customWidth="1"/>
    <col min="12791" max="12791" width="11" style="19" customWidth="1"/>
    <col min="12792" max="12792" width="9.85546875" style="19" customWidth="1"/>
    <col min="12793" max="12795" width="0" style="19" hidden="1" customWidth="1"/>
    <col min="12796" max="12802" width="9.140625" style="19" customWidth="1"/>
    <col min="12803" max="13040" width="9.140625" style="19"/>
    <col min="13041" max="13041" width="37.7109375" style="19" customWidth="1"/>
    <col min="13042" max="13042" width="7.5703125" style="19" customWidth="1"/>
    <col min="13043" max="13044" width="9" style="19" customWidth="1"/>
    <col min="13045" max="13045" width="6.42578125" style="19" customWidth="1"/>
    <col min="13046" max="13046" width="9.28515625" style="19" customWidth="1"/>
    <col min="13047" max="13047" width="11" style="19" customWidth="1"/>
    <col min="13048" max="13048" width="9.85546875" style="19" customWidth="1"/>
    <col min="13049" max="13051" width="0" style="19" hidden="1" customWidth="1"/>
    <col min="13052" max="13058" width="9.140625" style="19" customWidth="1"/>
    <col min="13059" max="13296" width="9.140625" style="19"/>
    <col min="13297" max="13297" width="37.7109375" style="19" customWidth="1"/>
    <col min="13298" max="13298" width="7.5703125" style="19" customWidth="1"/>
    <col min="13299" max="13300" width="9" style="19" customWidth="1"/>
    <col min="13301" max="13301" width="6.42578125" style="19" customWidth="1"/>
    <col min="13302" max="13302" width="9.28515625" style="19" customWidth="1"/>
    <col min="13303" max="13303" width="11" style="19" customWidth="1"/>
    <col min="13304" max="13304" width="9.85546875" style="19" customWidth="1"/>
    <col min="13305" max="13307" width="0" style="19" hidden="1" customWidth="1"/>
    <col min="13308" max="13314" width="9.140625" style="19" customWidth="1"/>
    <col min="13315" max="13552" width="9.140625" style="19"/>
    <col min="13553" max="13553" width="37.7109375" style="19" customWidth="1"/>
    <col min="13554" max="13554" width="7.5703125" style="19" customWidth="1"/>
    <col min="13555" max="13556" width="9" style="19" customWidth="1"/>
    <col min="13557" max="13557" width="6.42578125" style="19" customWidth="1"/>
    <col min="13558" max="13558" width="9.28515625" style="19" customWidth="1"/>
    <col min="13559" max="13559" width="11" style="19" customWidth="1"/>
    <col min="13560" max="13560" width="9.85546875" style="19" customWidth="1"/>
    <col min="13561" max="13563" width="0" style="19" hidden="1" customWidth="1"/>
    <col min="13564" max="13570" width="9.140625" style="19" customWidth="1"/>
    <col min="13571" max="13808" width="9.140625" style="19"/>
    <col min="13809" max="13809" width="37.7109375" style="19" customWidth="1"/>
    <col min="13810" max="13810" width="7.5703125" style="19" customWidth="1"/>
    <col min="13811" max="13812" width="9" style="19" customWidth="1"/>
    <col min="13813" max="13813" width="6.42578125" style="19" customWidth="1"/>
    <col min="13814" max="13814" width="9.28515625" style="19" customWidth="1"/>
    <col min="13815" max="13815" width="11" style="19" customWidth="1"/>
    <col min="13816" max="13816" width="9.85546875" style="19" customWidth="1"/>
    <col min="13817" max="13819" width="0" style="19" hidden="1" customWidth="1"/>
    <col min="13820" max="13826" width="9.140625" style="19" customWidth="1"/>
    <col min="13827" max="14064" width="9.140625" style="19"/>
    <col min="14065" max="14065" width="37.7109375" style="19" customWidth="1"/>
    <col min="14066" max="14066" width="7.5703125" style="19" customWidth="1"/>
    <col min="14067" max="14068" width="9" style="19" customWidth="1"/>
    <col min="14069" max="14069" width="6.42578125" style="19" customWidth="1"/>
    <col min="14070" max="14070" width="9.28515625" style="19" customWidth="1"/>
    <col min="14071" max="14071" width="11" style="19" customWidth="1"/>
    <col min="14072" max="14072" width="9.85546875" style="19" customWidth="1"/>
    <col min="14073" max="14075" width="0" style="19" hidden="1" customWidth="1"/>
    <col min="14076" max="14082" width="9.140625" style="19" customWidth="1"/>
    <col min="14083" max="14320" width="9.140625" style="19"/>
    <col min="14321" max="14321" width="37.7109375" style="19" customWidth="1"/>
    <col min="14322" max="14322" width="7.5703125" style="19" customWidth="1"/>
    <col min="14323" max="14324" width="9" style="19" customWidth="1"/>
    <col min="14325" max="14325" width="6.42578125" style="19" customWidth="1"/>
    <col min="14326" max="14326" width="9.28515625" style="19" customWidth="1"/>
    <col min="14327" max="14327" width="11" style="19" customWidth="1"/>
    <col min="14328" max="14328" width="9.85546875" style="19" customWidth="1"/>
    <col min="14329" max="14331" width="0" style="19" hidden="1" customWidth="1"/>
    <col min="14332" max="14338" width="9.140625" style="19" customWidth="1"/>
    <col min="14339" max="14576" width="9.140625" style="19"/>
    <col min="14577" max="14577" width="37.7109375" style="19" customWidth="1"/>
    <col min="14578" max="14578" width="7.5703125" style="19" customWidth="1"/>
    <col min="14579" max="14580" width="9" style="19" customWidth="1"/>
    <col min="14581" max="14581" width="6.42578125" style="19" customWidth="1"/>
    <col min="14582" max="14582" width="9.28515625" style="19" customWidth="1"/>
    <col min="14583" max="14583" width="11" style="19" customWidth="1"/>
    <col min="14584" max="14584" width="9.85546875" style="19" customWidth="1"/>
    <col min="14585" max="14587" width="0" style="19" hidden="1" customWidth="1"/>
    <col min="14588" max="14594" width="9.140625" style="19" customWidth="1"/>
    <col min="14595" max="14832" width="9.140625" style="19"/>
    <col min="14833" max="14833" width="37.7109375" style="19" customWidth="1"/>
    <col min="14834" max="14834" width="7.5703125" style="19" customWidth="1"/>
    <col min="14835" max="14836" width="9" style="19" customWidth="1"/>
    <col min="14837" max="14837" width="6.42578125" style="19" customWidth="1"/>
    <col min="14838" max="14838" width="9.28515625" style="19" customWidth="1"/>
    <col min="14839" max="14839" width="11" style="19" customWidth="1"/>
    <col min="14840" max="14840" width="9.85546875" style="19" customWidth="1"/>
    <col min="14841" max="14843" width="0" style="19" hidden="1" customWidth="1"/>
    <col min="14844" max="14850" width="9.140625" style="19" customWidth="1"/>
    <col min="14851" max="15088" width="9.140625" style="19"/>
    <col min="15089" max="15089" width="37.7109375" style="19" customWidth="1"/>
    <col min="15090" max="15090" width="7.5703125" style="19" customWidth="1"/>
    <col min="15091" max="15092" width="9" style="19" customWidth="1"/>
    <col min="15093" max="15093" width="6.42578125" style="19" customWidth="1"/>
    <col min="15094" max="15094" width="9.28515625" style="19" customWidth="1"/>
    <col min="15095" max="15095" width="11" style="19" customWidth="1"/>
    <col min="15096" max="15096" width="9.85546875" style="19" customWidth="1"/>
    <col min="15097" max="15099" width="0" style="19" hidden="1" customWidth="1"/>
    <col min="15100" max="15106" width="9.140625" style="19" customWidth="1"/>
    <col min="15107" max="15344" width="9.140625" style="19"/>
    <col min="15345" max="15345" width="37.7109375" style="19" customWidth="1"/>
    <col min="15346" max="15346" width="7.5703125" style="19" customWidth="1"/>
    <col min="15347" max="15348" width="9" style="19" customWidth="1"/>
    <col min="15349" max="15349" width="6.42578125" style="19" customWidth="1"/>
    <col min="15350" max="15350" width="9.28515625" style="19" customWidth="1"/>
    <col min="15351" max="15351" width="11" style="19" customWidth="1"/>
    <col min="15352" max="15352" width="9.85546875" style="19" customWidth="1"/>
    <col min="15353" max="15355" width="0" style="19" hidden="1" customWidth="1"/>
    <col min="15356" max="15362" width="9.140625" style="19" customWidth="1"/>
    <col min="15363" max="15600" width="9.140625" style="19"/>
    <col min="15601" max="15601" width="37.7109375" style="19" customWidth="1"/>
    <col min="15602" max="15602" width="7.5703125" style="19" customWidth="1"/>
    <col min="15603" max="15604" width="9" style="19" customWidth="1"/>
    <col min="15605" max="15605" width="6.42578125" style="19" customWidth="1"/>
    <col min="15606" max="15606" width="9.28515625" style="19" customWidth="1"/>
    <col min="15607" max="15607" width="11" style="19" customWidth="1"/>
    <col min="15608" max="15608" width="9.85546875" style="19" customWidth="1"/>
    <col min="15609" max="15611" width="0" style="19" hidden="1" customWidth="1"/>
    <col min="15612" max="15618" width="9.140625" style="19" customWidth="1"/>
    <col min="15619" max="15856" width="9.140625" style="19"/>
    <col min="15857" max="15857" width="37.7109375" style="19" customWidth="1"/>
    <col min="15858" max="15858" width="7.5703125" style="19" customWidth="1"/>
    <col min="15859" max="15860" width="9" style="19" customWidth="1"/>
    <col min="15861" max="15861" width="6.42578125" style="19" customWidth="1"/>
    <col min="15862" max="15862" width="9.28515625" style="19" customWidth="1"/>
    <col min="15863" max="15863" width="11" style="19" customWidth="1"/>
    <col min="15864" max="15864" width="9.85546875" style="19" customWidth="1"/>
    <col min="15865" max="15867" width="0" style="19" hidden="1" customWidth="1"/>
    <col min="15868" max="15874" width="9.140625" style="19" customWidth="1"/>
    <col min="15875" max="16112" width="9.140625" style="19"/>
    <col min="16113" max="16113" width="37.7109375" style="19" customWidth="1"/>
    <col min="16114" max="16114" width="7.5703125" style="19" customWidth="1"/>
    <col min="16115" max="16116" width="9" style="19" customWidth="1"/>
    <col min="16117" max="16117" width="6.42578125" style="19" customWidth="1"/>
    <col min="16118" max="16118" width="9.28515625" style="19" customWidth="1"/>
    <col min="16119" max="16119" width="11" style="19" customWidth="1"/>
    <col min="16120" max="16120" width="9.85546875" style="19" customWidth="1"/>
    <col min="16121" max="16123" width="0" style="19" hidden="1" customWidth="1"/>
    <col min="16124" max="16130" width="9.140625" style="19" customWidth="1"/>
    <col min="16131" max="16384" width="9.140625" style="19"/>
  </cols>
  <sheetData>
    <row r="2" spans="1:3" x14ac:dyDescent="0.2">
      <c r="C2" s="19" t="s">
        <v>303</v>
      </c>
    </row>
    <row r="3" spans="1:3" x14ac:dyDescent="0.2">
      <c r="C3" s="19" t="s">
        <v>267</v>
      </c>
    </row>
    <row r="4" spans="1:3" x14ac:dyDescent="0.2">
      <c r="C4" s="19" t="s">
        <v>268</v>
      </c>
    </row>
    <row r="5" spans="1:3" x14ac:dyDescent="0.2">
      <c r="C5" s="19" t="s">
        <v>327</v>
      </c>
    </row>
    <row r="7" spans="1:3" ht="30.75" customHeight="1" x14ac:dyDescent="0.2">
      <c r="A7" s="113" t="s">
        <v>325</v>
      </c>
      <c r="B7" s="113"/>
      <c r="C7" s="113"/>
    </row>
    <row r="8" spans="1:3" x14ac:dyDescent="0.2">
      <c r="B8" s="20"/>
    </row>
    <row r="9" spans="1:3" x14ac:dyDescent="0.2">
      <c r="C9" s="21" t="s">
        <v>89</v>
      </c>
    </row>
    <row r="10" spans="1:3" s="107" customFormat="1" ht="30" customHeight="1" x14ac:dyDescent="0.25">
      <c r="A10" s="106" t="s">
        <v>196</v>
      </c>
      <c r="B10" s="106" t="s">
        <v>197</v>
      </c>
      <c r="C10" s="106" t="s">
        <v>326</v>
      </c>
    </row>
    <row r="11" spans="1:3" x14ac:dyDescent="0.2">
      <c r="A11" s="22">
        <v>1</v>
      </c>
      <c r="B11" s="22">
        <v>2</v>
      </c>
      <c r="C11" s="22">
        <v>3</v>
      </c>
    </row>
    <row r="12" spans="1:3" ht="36" x14ac:dyDescent="0.2">
      <c r="A12" s="18"/>
      <c r="B12" s="46" t="s">
        <v>95</v>
      </c>
      <c r="C12" s="24"/>
    </row>
    <row r="13" spans="1:3" x14ac:dyDescent="0.2">
      <c r="B13" s="36" t="s">
        <v>4</v>
      </c>
      <c r="C13" s="24">
        <f>C14+C19+C21+C23+C27+C31+C33+C35+C38</f>
        <v>224306088.20000002</v>
      </c>
    </row>
    <row r="14" spans="1:3" x14ac:dyDescent="0.2">
      <c r="A14" s="59" t="s">
        <v>198</v>
      </c>
      <c r="B14" s="60" t="s">
        <v>5</v>
      </c>
      <c r="C14" s="24">
        <f>C15+C16+C17+C18</f>
        <v>135363553</v>
      </c>
    </row>
    <row r="15" spans="1:3" s="20" customFormat="1" ht="36" x14ac:dyDescent="0.2">
      <c r="A15" s="61" t="s">
        <v>8</v>
      </c>
      <c r="B15" s="62" t="s">
        <v>47</v>
      </c>
      <c r="C15" s="26">
        <f>'приложение 2'!F14</f>
        <v>1793076</v>
      </c>
    </row>
    <row r="16" spans="1:3" ht="36" x14ac:dyDescent="0.2">
      <c r="A16" s="63" t="s">
        <v>11</v>
      </c>
      <c r="B16" s="62" t="s">
        <v>10</v>
      </c>
      <c r="C16" s="26">
        <f>'приложение 2'!F19</f>
        <v>16931486</v>
      </c>
    </row>
    <row r="17" spans="1:3" x14ac:dyDescent="0.2">
      <c r="A17" s="63" t="s">
        <v>13</v>
      </c>
      <c r="B17" s="64" t="s">
        <v>12</v>
      </c>
      <c r="C17" s="26">
        <f>'приложение 2'!F31</f>
        <v>400000</v>
      </c>
    </row>
    <row r="18" spans="1:3" x14ac:dyDescent="0.2">
      <c r="A18" s="63" t="s">
        <v>15</v>
      </c>
      <c r="B18" s="64" t="s">
        <v>14</v>
      </c>
      <c r="C18" s="26">
        <f>'приложение 2'!F37</f>
        <v>116238991</v>
      </c>
    </row>
    <row r="19" spans="1:3" x14ac:dyDescent="0.2">
      <c r="A19" s="59" t="s">
        <v>199</v>
      </c>
      <c r="B19" s="60" t="s">
        <v>16</v>
      </c>
      <c r="C19" s="24">
        <f t="shared" ref="C19" si="0">C20</f>
        <v>684174</v>
      </c>
    </row>
    <row r="20" spans="1:3" x14ac:dyDescent="0.2">
      <c r="A20" s="63" t="s">
        <v>19</v>
      </c>
      <c r="B20" s="64" t="s">
        <v>18</v>
      </c>
      <c r="C20" s="26">
        <f>'приложение 2'!F92</f>
        <v>684174</v>
      </c>
    </row>
    <row r="21" spans="1:3" ht="24.75" customHeight="1" x14ac:dyDescent="0.2">
      <c r="A21" s="59" t="s">
        <v>200</v>
      </c>
      <c r="B21" s="65" t="s">
        <v>21</v>
      </c>
      <c r="C21" s="24">
        <f>C22</f>
        <v>3003092.5</v>
      </c>
    </row>
    <row r="22" spans="1:3" ht="24" x14ac:dyDescent="0.2">
      <c r="A22" s="63" t="s">
        <v>46</v>
      </c>
      <c r="B22" s="64" t="s">
        <v>296</v>
      </c>
      <c r="C22" s="26">
        <f>'приложение 2'!F101</f>
        <v>3003092.5</v>
      </c>
    </row>
    <row r="23" spans="1:3" x14ac:dyDescent="0.2">
      <c r="A23" s="59" t="s">
        <v>201</v>
      </c>
      <c r="B23" s="66" t="s">
        <v>99</v>
      </c>
      <c r="C23" s="24">
        <f>C24+C25+C26</f>
        <v>20139613.990000002</v>
      </c>
    </row>
    <row r="24" spans="1:3" x14ac:dyDescent="0.2">
      <c r="A24" s="104" t="s">
        <v>294</v>
      </c>
      <c r="B24" s="68" t="s">
        <v>295</v>
      </c>
      <c r="C24" s="26">
        <f>'приложение 2'!F119</f>
        <v>625000</v>
      </c>
    </row>
    <row r="25" spans="1:3" x14ac:dyDescent="0.2">
      <c r="A25" s="63" t="s">
        <v>100</v>
      </c>
      <c r="B25" s="67" t="s">
        <v>102</v>
      </c>
      <c r="C25" s="26">
        <f>'приложение 2'!F125</f>
        <v>19214613.990000002</v>
      </c>
    </row>
    <row r="26" spans="1:3" x14ac:dyDescent="0.2">
      <c r="A26" s="63" t="s">
        <v>97</v>
      </c>
      <c r="B26" s="67" t="s">
        <v>98</v>
      </c>
      <c r="C26" s="26">
        <f>'приложение 2'!F140</f>
        <v>300000</v>
      </c>
    </row>
    <row r="27" spans="1:3" x14ac:dyDescent="0.2">
      <c r="A27" s="59" t="s">
        <v>202</v>
      </c>
      <c r="B27" s="66" t="s">
        <v>23</v>
      </c>
      <c r="C27" s="24">
        <f>C28+C30+C29</f>
        <v>37717432.650000006</v>
      </c>
    </row>
    <row r="28" spans="1:3" x14ac:dyDescent="0.2">
      <c r="A28" s="63" t="s">
        <v>26</v>
      </c>
      <c r="B28" s="67" t="s">
        <v>25</v>
      </c>
      <c r="C28" s="26">
        <f>'приложение 2'!F150</f>
        <v>403000</v>
      </c>
    </row>
    <row r="29" spans="1:3" x14ac:dyDescent="0.2">
      <c r="A29" s="63" t="s">
        <v>27</v>
      </c>
      <c r="B29" s="68" t="s">
        <v>94</v>
      </c>
      <c r="C29" s="26">
        <f>'приложение 2'!F162</f>
        <v>3497388</v>
      </c>
    </row>
    <row r="30" spans="1:3" x14ac:dyDescent="0.2">
      <c r="A30" s="63" t="s">
        <v>29</v>
      </c>
      <c r="B30" s="68" t="s">
        <v>28</v>
      </c>
      <c r="C30" s="26">
        <f>'приложение 2'!F175</f>
        <v>33817044.650000006</v>
      </c>
    </row>
    <row r="31" spans="1:3" x14ac:dyDescent="0.2">
      <c r="A31" s="59" t="s">
        <v>203</v>
      </c>
      <c r="B31" s="66" t="s">
        <v>30</v>
      </c>
      <c r="C31" s="24">
        <f t="shared" ref="C31" si="1">C32</f>
        <v>139130</v>
      </c>
    </row>
    <row r="32" spans="1:3" x14ac:dyDescent="0.2">
      <c r="A32" s="63" t="s">
        <v>33</v>
      </c>
      <c r="B32" s="62" t="s">
        <v>32</v>
      </c>
      <c r="C32" s="26">
        <f>'приложение 2'!F214</f>
        <v>139130</v>
      </c>
    </row>
    <row r="33" spans="1:3" x14ac:dyDescent="0.2">
      <c r="A33" s="59" t="s">
        <v>204</v>
      </c>
      <c r="B33" s="60" t="s">
        <v>34</v>
      </c>
      <c r="C33" s="24">
        <f>C34</f>
        <v>18189094</v>
      </c>
    </row>
    <row r="34" spans="1:3" x14ac:dyDescent="0.2">
      <c r="A34" s="63" t="s">
        <v>37</v>
      </c>
      <c r="B34" s="62" t="s">
        <v>36</v>
      </c>
      <c r="C34" s="26">
        <f>'приложение 2'!F221</f>
        <v>18189094</v>
      </c>
    </row>
    <row r="35" spans="1:3" x14ac:dyDescent="0.2">
      <c r="A35" s="59" t="s">
        <v>205</v>
      </c>
      <c r="B35" s="60" t="s">
        <v>38</v>
      </c>
      <c r="C35" s="24">
        <f>C36+C37</f>
        <v>1073683.06</v>
      </c>
    </row>
    <row r="36" spans="1:3" x14ac:dyDescent="0.2">
      <c r="A36" s="63" t="s">
        <v>41</v>
      </c>
      <c r="B36" s="62" t="s">
        <v>40</v>
      </c>
      <c r="C36" s="26">
        <f>'приложение 2'!F236</f>
        <v>15000</v>
      </c>
    </row>
    <row r="37" spans="1:3" x14ac:dyDescent="0.2">
      <c r="A37" s="63" t="s">
        <v>272</v>
      </c>
      <c r="B37" s="62" t="s">
        <v>271</v>
      </c>
      <c r="C37" s="26">
        <f>'приложение 2'!F243</f>
        <v>1058683.06</v>
      </c>
    </row>
    <row r="38" spans="1:3" x14ac:dyDescent="0.2">
      <c r="A38" s="59" t="s">
        <v>206</v>
      </c>
      <c r="B38" s="60" t="s">
        <v>42</v>
      </c>
      <c r="C38" s="24">
        <f>C39</f>
        <v>7996315</v>
      </c>
    </row>
    <row r="39" spans="1:3" x14ac:dyDescent="0.2">
      <c r="A39" s="63" t="s">
        <v>44</v>
      </c>
      <c r="B39" s="62" t="s">
        <v>88</v>
      </c>
      <c r="C39" s="26">
        <f>'приложение 2'!F268</f>
        <v>7996315</v>
      </c>
    </row>
    <row r="173" s="31" customFormat="1" x14ac:dyDescent="0.2"/>
    <row r="176" s="31" customFormat="1" x14ac:dyDescent="0.2"/>
  </sheetData>
  <mergeCells count="1">
    <mergeCell ref="A7:C7"/>
  </mergeCells>
  <pageMargins left="1.1811023622047245" right="0.39370078740157483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D94"/>
  <sheetViews>
    <sheetView workbookViewId="0">
      <selection activeCell="D11" sqref="D11"/>
    </sheetView>
  </sheetViews>
  <sheetFormatPr defaultRowHeight="12" x14ac:dyDescent="0.2"/>
  <cols>
    <col min="1" max="1" width="8.42578125" style="19" customWidth="1"/>
    <col min="2" max="2" width="49.85546875" style="19" customWidth="1"/>
    <col min="3" max="4" width="19.5703125" style="19" bestFit="1" customWidth="1"/>
    <col min="5" max="241" width="9.140625" style="19"/>
    <col min="242" max="242" width="37.7109375" style="19" customWidth="1"/>
    <col min="243" max="243" width="7.5703125" style="19" customWidth="1"/>
    <col min="244" max="245" width="9" style="19" customWidth="1"/>
    <col min="246" max="246" width="6.42578125" style="19" customWidth="1"/>
    <col min="247" max="247" width="9.28515625" style="19" customWidth="1"/>
    <col min="248" max="248" width="11" style="19" customWidth="1"/>
    <col min="249" max="249" width="9.85546875" style="19" customWidth="1"/>
    <col min="250" max="252" width="0" style="19" hidden="1" customWidth="1"/>
    <col min="253" max="259" width="9.140625" style="19" customWidth="1"/>
    <col min="260" max="497" width="9.140625" style="19"/>
    <col min="498" max="498" width="37.7109375" style="19" customWidth="1"/>
    <col min="499" max="499" width="7.5703125" style="19" customWidth="1"/>
    <col min="500" max="501" width="9" style="19" customWidth="1"/>
    <col min="502" max="502" width="6.42578125" style="19" customWidth="1"/>
    <col min="503" max="503" width="9.28515625" style="19" customWidth="1"/>
    <col min="504" max="504" width="11" style="19" customWidth="1"/>
    <col min="505" max="505" width="9.85546875" style="19" customWidth="1"/>
    <col min="506" max="508" width="0" style="19" hidden="1" customWidth="1"/>
    <col min="509" max="515" width="9.140625" style="19" customWidth="1"/>
    <col min="516" max="753" width="9.140625" style="19"/>
    <col min="754" max="754" width="37.7109375" style="19" customWidth="1"/>
    <col min="755" max="755" width="7.5703125" style="19" customWidth="1"/>
    <col min="756" max="757" width="9" style="19" customWidth="1"/>
    <col min="758" max="758" width="6.42578125" style="19" customWidth="1"/>
    <col min="759" max="759" width="9.28515625" style="19" customWidth="1"/>
    <col min="760" max="760" width="11" style="19" customWidth="1"/>
    <col min="761" max="761" width="9.85546875" style="19" customWidth="1"/>
    <col min="762" max="764" width="0" style="19" hidden="1" customWidth="1"/>
    <col min="765" max="771" width="9.140625" style="19" customWidth="1"/>
    <col min="772" max="1009" width="9.140625" style="19"/>
    <col min="1010" max="1010" width="37.7109375" style="19" customWidth="1"/>
    <col min="1011" max="1011" width="7.5703125" style="19" customWidth="1"/>
    <col min="1012" max="1013" width="9" style="19" customWidth="1"/>
    <col min="1014" max="1014" width="6.42578125" style="19" customWidth="1"/>
    <col min="1015" max="1015" width="9.28515625" style="19" customWidth="1"/>
    <col min="1016" max="1016" width="11" style="19" customWidth="1"/>
    <col min="1017" max="1017" width="9.85546875" style="19" customWidth="1"/>
    <col min="1018" max="1020" width="0" style="19" hidden="1" customWidth="1"/>
    <col min="1021" max="1027" width="9.140625" style="19" customWidth="1"/>
    <col min="1028" max="1265" width="9.140625" style="19"/>
    <col min="1266" max="1266" width="37.7109375" style="19" customWidth="1"/>
    <col min="1267" max="1267" width="7.5703125" style="19" customWidth="1"/>
    <col min="1268" max="1269" width="9" style="19" customWidth="1"/>
    <col min="1270" max="1270" width="6.42578125" style="19" customWidth="1"/>
    <col min="1271" max="1271" width="9.28515625" style="19" customWidth="1"/>
    <col min="1272" max="1272" width="11" style="19" customWidth="1"/>
    <col min="1273" max="1273" width="9.85546875" style="19" customWidth="1"/>
    <col min="1274" max="1276" width="0" style="19" hidden="1" customWidth="1"/>
    <col min="1277" max="1283" width="9.140625" style="19" customWidth="1"/>
    <col min="1284" max="1521" width="9.140625" style="19"/>
    <col min="1522" max="1522" width="37.7109375" style="19" customWidth="1"/>
    <col min="1523" max="1523" width="7.5703125" style="19" customWidth="1"/>
    <col min="1524" max="1525" width="9" style="19" customWidth="1"/>
    <col min="1526" max="1526" width="6.42578125" style="19" customWidth="1"/>
    <col min="1527" max="1527" width="9.28515625" style="19" customWidth="1"/>
    <col min="1528" max="1528" width="11" style="19" customWidth="1"/>
    <col min="1529" max="1529" width="9.85546875" style="19" customWidth="1"/>
    <col min="1530" max="1532" width="0" style="19" hidden="1" customWidth="1"/>
    <col min="1533" max="1539" width="9.140625" style="19" customWidth="1"/>
    <col min="1540" max="1777" width="9.140625" style="19"/>
    <col min="1778" max="1778" width="37.7109375" style="19" customWidth="1"/>
    <col min="1779" max="1779" width="7.5703125" style="19" customWidth="1"/>
    <col min="1780" max="1781" width="9" style="19" customWidth="1"/>
    <col min="1782" max="1782" width="6.42578125" style="19" customWidth="1"/>
    <col min="1783" max="1783" width="9.28515625" style="19" customWidth="1"/>
    <col min="1784" max="1784" width="11" style="19" customWidth="1"/>
    <col min="1785" max="1785" width="9.85546875" style="19" customWidth="1"/>
    <col min="1786" max="1788" width="0" style="19" hidden="1" customWidth="1"/>
    <col min="1789" max="1795" width="9.140625" style="19" customWidth="1"/>
    <col min="1796" max="2033" width="9.140625" style="19"/>
    <col min="2034" max="2034" width="37.7109375" style="19" customWidth="1"/>
    <col min="2035" max="2035" width="7.5703125" style="19" customWidth="1"/>
    <col min="2036" max="2037" width="9" style="19" customWidth="1"/>
    <col min="2038" max="2038" width="6.42578125" style="19" customWidth="1"/>
    <col min="2039" max="2039" width="9.28515625" style="19" customWidth="1"/>
    <col min="2040" max="2040" width="11" style="19" customWidth="1"/>
    <col min="2041" max="2041" width="9.85546875" style="19" customWidth="1"/>
    <col min="2042" max="2044" width="0" style="19" hidden="1" customWidth="1"/>
    <col min="2045" max="2051" width="9.140625" style="19" customWidth="1"/>
    <col min="2052" max="2289" width="9.140625" style="19"/>
    <col min="2290" max="2290" width="37.7109375" style="19" customWidth="1"/>
    <col min="2291" max="2291" width="7.5703125" style="19" customWidth="1"/>
    <col min="2292" max="2293" width="9" style="19" customWidth="1"/>
    <col min="2294" max="2294" width="6.42578125" style="19" customWidth="1"/>
    <col min="2295" max="2295" width="9.28515625" style="19" customWidth="1"/>
    <col min="2296" max="2296" width="11" style="19" customWidth="1"/>
    <col min="2297" max="2297" width="9.85546875" style="19" customWidth="1"/>
    <col min="2298" max="2300" width="0" style="19" hidden="1" customWidth="1"/>
    <col min="2301" max="2307" width="9.140625" style="19" customWidth="1"/>
    <col min="2308" max="2545" width="9.140625" style="19"/>
    <col min="2546" max="2546" width="37.7109375" style="19" customWidth="1"/>
    <col min="2547" max="2547" width="7.5703125" style="19" customWidth="1"/>
    <col min="2548" max="2549" width="9" style="19" customWidth="1"/>
    <col min="2550" max="2550" width="6.42578125" style="19" customWidth="1"/>
    <col min="2551" max="2551" width="9.28515625" style="19" customWidth="1"/>
    <col min="2552" max="2552" width="11" style="19" customWidth="1"/>
    <col min="2553" max="2553" width="9.85546875" style="19" customWidth="1"/>
    <col min="2554" max="2556" width="0" style="19" hidden="1" customWidth="1"/>
    <col min="2557" max="2563" width="9.140625" style="19" customWidth="1"/>
    <col min="2564" max="2801" width="9.140625" style="19"/>
    <col min="2802" max="2802" width="37.7109375" style="19" customWidth="1"/>
    <col min="2803" max="2803" width="7.5703125" style="19" customWidth="1"/>
    <col min="2804" max="2805" width="9" style="19" customWidth="1"/>
    <col min="2806" max="2806" width="6.42578125" style="19" customWidth="1"/>
    <col min="2807" max="2807" width="9.28515625" style="19" customWidth="1"/>
    <col min="2808" max="2808" width="11" style="19" customWidth="1"/>
    <col min="2809" max="2809" width="9.85546875" style="19" customWidth="1"/>
    <col min="2810" max="2812" width="0" style="19" hidden="1" customWidth="1"/>
    <col min="2813" max="2819" width="9.140625" style="19" customWidth="1"/>
    <col min="2820" max="3057" width="9.140625" style="19"/>
    <col min="3058" max="3058" width="37.7109375" style="19" customWidth="1"/>
    <col min="3059" max="3059" width="7.5703125" style="19" customWidth="1"/>
    <col min="3060" max="3061" width="9" style="19" customWidth="1"/>
    <col min="3062" max="3062" width="6.42578125" style="19" customWidth="1"/>
    <col min="3063" max="3063" width="9.28515625" style="19" customWidth="1"/>
    <col min="3064" max="3064" width="11" style="19" customWidth="1"/>
    <col min="3065" max="3065" width="9.85546875" style="19" customWidth="1"/>
    <col min="3066" max="3068" width="0" style="19" hidden="1" customWidth="1"/>
    <col min="3069" max="3075" width="9.140625" style="19" customWidth="1"/>
    <col min="3076" max="3313" width="9.140625" style="19"/>
    <col min="3314" max="3314" width="37.7109375" style="19" customWidth="1"/>
    <col min="3315" max="3315" width="7.5703125" style="19" customWidth="1"/>
    <col min="3316" max="3317" width="9" style="19" customWidth="1"/>
    <col min="3318" max="3318" width="6.42578125" style="19" customWidth="1"/>
    <col min="3319" max="3319" width="9.28515625" style="19" customWidth="1"/>
    <col min="3320" max="3320" width="11" style="19" customWidth="1"/>
    <col min="3321" max="3321" width="9.85546875" style="19" customWidth="1"/>
    <col min="3322" max="3324" width="0" style="19" hidden="1" customWidth="1"/>
    <col min="3325" max="3331" width="9.140625" style="19" customWidth="1"/>
    <col min="3332" max="3569" width="9.140625" style="19"/>
    <col min="3570" max="3570" width="37.7109375" style="19" customWidth="1"/>
    <col min="3571" max="3571" width="7.5703125" style="19" customWidth="1"/>
    <col min="3572" max="3573" width="9" style="19" customWidth="1"/>
    <col min="3574" max="3574" width="6.42578125" style="19" customWidth="1"/>
    <col min="3575" max="3575" width="9.28515625" style="19" customWidth="1"/>
    <col min="3576" max="3576" width="11" style="19" customWidth="1"/>
    <col min="3577" max="3577" width="9.85546875" style="19" customWidth="1"/>
    <col min="3578" max="3580" width="0" style="19" hidden="1" customWidth="1"/>
    <col min="3581" max="3587" width="9.140625" style="19" customWidth="1"/>
    <col min="3588" max="3825" width="9.140625" style="19"/>
    <col min="3826" max="3826" width="37.7109375" style="19" customWidth="1"/>
    <col min="3827" max="3827" width="7.5703125" style="19" customWidth="1"/>
    <col min="3828" max="3829" width="9" style="19" customWidth="1"/>
    <col min="3830" max="3830" width="6.42578125" style="19" customWidth="1"/>
    <col min="3831" max="3831" width="9.28515625" style="19" customWidth="1"/>
    <col min="3832" max="3832" width="11" style="19" customWidth="1"/>
    <col min="3833" max="3833" width="9.85546875" style="19" customWidth="1"/>
    <col min="3834" max="3836" width="0" style="19" hidden="1" customWidth="1"/>
    <col min="3837" max="3843" width="9.140625" style="19" customWidth="1"/>
    <col min="3844" max="4081" width="9.140625" style="19"/>
    <col min="4082" max="4082" width="37.7109375" style="19" customWidth="1"/>
    <col min="4083" max="4083" width="7.5703125" style="19" customWidth="1"/>
    <col min="4084" max="4085" width="9" style="19" customWidth="1"/>
    <col min="4086" max="4086" width="6.42578125" style="19" customWidth="1"/>
    <col min="4087" max="4087" width="9.28515625" style="19" customWidth="1"/>
    <col min="4088" max="4088" width="11" style="19" customWidth="1"/>
    <col min="4089" max="4089" width="9.85546875" style="19" customWidth="1"/>
    <col min="4090" max="4092" width="0" style="19" hidden="1" customWidth="1"/>
    <col min="4093" max="4099" width="9.140625" style="19" customWidth="1"/>
    <col min="4100" max="4337" width="9.140625" style="19"/>
    <col min="4338" max="4338" width="37.7109375" style="19" customWidth="1"/>
    <col min="4339" max="4339" width="7.5703125" style="19" customWidth="1"/>
    <col min="4340" max="4341" width="9" style="19" customWidth="1"/>
    <col min="4342" max="4342" width="6.42578125" style="19" customWidth="1"/>
    <col min="4343" max="4343" width="9.28515625" style="19" customWidth="1"/>
    <col min="4344" max="4344" width="11" style="19" customWidth="1"/>
    <col min="4345" max="4345" width="9.85546875" style="19" customWidth="1"/>
    <col min="4346" max="4348" width="0" style="19" hidden="1" customWidth="1"/>
    <col min="4349" max="4355" width="9.140625" style="19" customWidth="1"/>
    <col min="4356" max="4593" width="9.140625" style="19"/>
    <col min="4594" max="4594" width="37.7109375" style="19" customWidth="1"/>
    <col min="4595" max="4595" width="7.5703125" style="19" customWidth="1"/>
    <col min="4596" max="4597" width="9" style="19" customWidth="1"/>
    <col min="4598" max="4598" width="6.42578125" style="19" customWidth="1"/>
    <col min="4599" max="4599" width="9.28515625" style="19" customWidth="1"/>
    <col min="4600" max="4600" width="11" style="19" customWidth="1"/>
    <col min="4601" max="4601" width="9.85546875" style="19" customWidth="1"/>
    <col min="4602" max="4604" width="0" style="19" hidden="1" customWidth="1"/>
    <col min="4605" max="4611" width="9.140625" style="19" customWidth="1"/>
    <col min="4612" max="4849" width="9.140625" style="19"/>
    <col min="4850" max="4850" width="37.7109375" style="19" customWidth="1"/>
    <col min="4851" max="4851" width="7.5703125" style="19" customWidth="1"/>
    <col min="4852" max="4853" width="9" style="19" customWidth="1"/>
    <col min="4854" max="4854" width="6.42578125" style="19" customWidth="1"/>
    <col min="4855" max="4855" width="9.28515625" style="19" customWidth="1"/>
    <col min="4856" max="4856" width="11" style="19" customWidth="1"/>
    <col min="4857" max="4857" width="9.85546875" style="19" customWidth="1"/>
    <col min="4858" max="4860" width="0" style="19" hidden="1" customWidth="1"/>
    <col min="4861" max="4867" width="9.140625" style="19" customWidth="1"/>
    <col min="4868" max="5105" width="9.140625" style="19"/>
    <col min="5106" max="5106" width="37.7109375" style="19" customWidth="1"/>
    <col min="5107" max="5107" width="7.5703125" style="19" customWidth="1"/>
    <col min="5108" max="5109" width="9" style="19" customWidth="1"/>
    <col min="5110" max="5110" width="6.42578125" style="19" customWidth="1"/>
    <col min="5111" max="5111" width="9.28515625" style="19" customWidth="1"/>
    <col min="5112" max="5112" width="11" style="19" customWidth="1"/>
    <col min="5113" max="5113" width="9.85546875" style="19" customWidth="1"/>
    <col min="5114" max="5116" width="0" style="19" hidden="1" customWidth="1"/>
    <col min="5117" max="5123" width="9.140625" style="19" customWidth="1"/>
    <col min="5124" max="5361" width="9.140625" style="19"/>
    <col min="5362" max="5362" width="37.7109375" style="19" customWidth="1"/>
    <col min="5363" max="5363" width="7.5703125" style="19" customWidth="1"/>
    <col min="5364" max="5365" width="9" style="19" customWidth="1"/>
    <col min="5366" max="5366" width="6.42578125" style="19" customWidth="1"/>
    <col min="5367" max="5367" width="9.28515625" style="19" customWidth="1"/>
    <col min="5368" max="5368" width="11" style="19" customWidth="1"/>
    <col min="5369" max="5369" width="9.85546875" style="19" customWidth="1"/>
    <col min="5370" max="5372" width="0" style="19" hidden="1" customWidth="1"/>
    <col min="5373" max="5379" width="9.140625" style="19" customWidth="1"/>
    <col min="5380" max="5617" width="9.140625" style="19"/>
    <col min="5618" max="5618" width="37.7109375" style="19" customWidth="1"/>
    <col min="5619" max="5619" width="7.5703125" style="19" customWidth="1"/>
    <col min="5620" max="5621" width="9" style="19" customWidth="1"/>
    <col min="5622" max="5622" width="6.42578125" style="19" customWidth="1"/>
    <col min="5623" max="5623" width="9.28515625" style="19" customWidth="1"/>
    <col min="5624" max="5624" width="11" style="19" customWidth="1"/>
    <col min="5625" max="5625" width="9.85546875" style="19" customWidth="1"/>
    <col min="5626" max="5628" width="0" style="19" hidden="1" customWidth="1"/>
    <col min="5629" max="5635" width="9.140625" style="19" customWidth="1"/>
    <col min="5636" max="5873" width="9.140625" style="19"/>
    <col min="5874" max="5874" width="37.7109375" style="19" customWidth="1"/>
    <col min="5875" max="5875" width="7.5703125" style="19" customWidth="1"/>
    <col min="5876" max="5877" width="9" style="19" customWidth="1"/>
    <col min="5878" max="5878" width="6.42578125" style="19" customWidth="1"/>
    <col min="5879" max="5879" width="9.28515625" style="19" customWidth="1"/>
    <col min="5880" max="5880" width="11" style="19" customWidth="1"/>
    <col min="5881" max="5881" width="9.85546875" style="19" customWidth="1"/>
    <col min="5882" max="5884" width="0" style="19" hidden="1" customWidth="1"/>
    <col min="5885" max="5891" width="9.140625" style="19" customWidth="1"/>
    <col min="5892" max="6129" width="9.140625" style="19"/>
    <col min="6130" max="6130" width="37.7109375" style="19" customWidth="1"/>
    <col min="6131" max="6131" width="7.5703125" style="19" customWidth="1"/>
    <col min="6132" max="6133" width="9" style="19" customWidth="1"/>
    <col min="6134" max="6134" width="6.42578125" style="19" customWidth="1"/>
    <col min="6135" max="6135" width="9.28515625" style="19" customWidth="1"/>
    <col min="6136" max="6136" width="11" style="19" customWidth="1"/>
    <col min="6137" max="6137" width="9.85546875" style="19" customWidth="1"/>
    <col min="6138" max="6140" width="0" style="19" hidden="1" customWidth="1"/>
    <col min="6141" max="6147" width="9.140625" style="19" customWidth="1"/>
    <col min="6148" max="6385" width="9.140625" style="19"/>
    <col min="6386" max="6386" width="37.7109375" style="19" customWidth="1"/>
    <col min="6387" max="6387" width="7.5703125" style="19" customWidth="1"/>
    <col min="6388" max="6389" width="9" style="19" customWidth="1"/>
    <col min="6390" max="6390" width="6.42578125" style="19" customWidth="1"/>
    <col min="6391" max="6391" width="9.28515625" style="19" customWidth="1"/>
    <col min="6392" max="6392" width="11" style="19" customWidth="1"/>
    <col min="6393" max="6393" width="9.85546875" style="19" customWidth="1"/>
    <col min="6394" max="6396" width="0" style="19" hidden="1" customWidth="1"/>
    <col min="6397" max="6403" width="9.140625" style="19" customWidth="1"/>
    <col min="6404" max="6641" width="9.140625" style="19"/>
    <col min="6642" max="6642" width="37.7109375" style="19" customWidth="1"/>
    <col min="6643" max="6643" width="7.5703125" style="19" customWidth="1"/>
    <col min="6644" max="6645" width="9" style="19" customWidth="1"/>
    <col min="6646" max="6646" width="6.42578125" style="19" customWidth="1"/>
    <col min="6647" max="6647" width="9.28515625" style="19" customWidth="1"/>
    <col min="6648" max="6648" width="11" style="19" customWidth="1"/>
    <col min="6649" max="6649" width="9.85546875" style="19" customWidth="1"/>
    <col min="6650" max="6652" width="0" style="19" hidden="1" customWidth="1"/>
    <col min="6653" max="6659" width="9.140625" style="19" customWidth="1"/>
    <col min="6660" max="6897" width="9.140625" style="19"/>
    <col min="6898" max="6898" width="37.7109375" style="19" customWidth="1"/>
    <col min="6899" max="6899" width="7.5703125" style="19" customWidth="1"/>
    <col min="6900" max="6901" width="9" style="19" customWidth="1"/>
    <col min="6902" max="6902" width="6.42578125" style="19" customWidth="1"/>
    <col min="6903" max="6903" width="9.28515625" style="19" customWidth="1"/>
    <col min="6904" max="6904" width="11" style="19" customWidth="1"/>
    <col min="6905" max="6905" width="9.85546875" style="19" customWidth="1"/>
    <col min="6906" max="6908" width="0" style="19" hidden="1" customWidth="1"/>
    <col min="6909" max="6915" width="9.140625" style="19" customWidth="1"/>
    <col min="6916" max="7153" width="9.140625" style="19"/>
    <col min="7154" max="7154" width="37.7109375" style="19" customWidth="1"/>
    <col min="7155" max="7155" width="7.5703125" style="19" customWidth="1"/>
    <col min="7156" max="7157" width="9" style="19" customWidth="1"/>
    <col min="7158" max="7158" width="6.42578125" style="19" customWidth="1"/>
    <col min="7159" max="7159" width="9.28515625" style="19" customWidth="1"/>
    <col min="7160" max="7160" width="11" style="19" customWidth="1"/>
    <col min="7161" max="7161" width="9.85546875" style="19" customWidth="1"/>
    <col min="7162" max="7164" width="0" style="19" hidden="1" customWidth="1"/>
    <col min="7165" max="7171" width="9.140625" style="19" customWidth="1"/>
    <col min="7172" max="7409" width="9.140625" style="19"/>
    <col min="7410" max="7410" width="37.7109375" style="19" customWidth="1"/>
    <col min="7411" max="7411" width="7.5703125" style="19" customWidth="1"/>
    <col min="7412" max="7413" width="9" style="19" customWidth="1"/>
    <col min="7414" max="7414" width="6.42578125" style="19" customWidth="1"/>
    <col min="7415" max="7415" width="9.28515625" style="19" customWidth="1"/>
    <col min="7416" max="7416" width="11" style="19" customWidth="1"/>
    <col min="7417" max="7417" width="9.85546875" style="19" customWidth="1"/>
    <col min="7418" max="7420" width="0" style="19" hidden="1" customWidth="1"/>
    <col min="7421" max="7427" width="9.140625" style="19" customWidth="1"/>
    <col min="7428" max="7665" width="9.140625" style="19"/>
    <col min="7666" max="7666" width="37.7109375" style="19" customWidth="1"/>
    <col min="7667" max="7667" width="7.5703125" style="19" customWidth="1"/>
    <col min="7668" max="7669" width="9" style="19" customWidth="1"/>
    <col min="7670" max="7670" width="6.42578125" style="19" customWidth="1"/>
    <col min="7671" max="7671" width="9.28515625" style="19" customWidth="1"/>
    <col min="7672" max="7672" width="11" style="19" customWidth="1"/>
    <col min="7673" max="7673" width="9.85546875" style="19" customWidth="1"/>
    <col min="7674" max="7676" width="0" style="19" hidden="1" customWidth="1"/>
    <col min="7677" max="7683" width="9.140625" style="19" customWidth="1"/>
    <col min="7684" max="7921" width="9.140625" style="19"/>
    <col min="7922" max="7922" width="37.7109375" style="19" customWidth="1"/>
    <col min="7923" max="7923" width="7.5703125" style="19" customWidth="1"/>
    <col min="7924" max="7925" width="9" style="19" customWidth="1"/>
    <col min="7926" max="7926" width="6.42578125" style="19" customWidth="1"/>
    <col min="7927" max="7927" width="9.28515625" style="19" customWidth="1"/>
    <col min="7928" max="7928" width="11" style="19" customWidth="1"/>
    <col min="7929" max="7929" width="9.85546875" style="19" customWidth="1"/>
    <col min="7930" max="7932" width="0" style="19" hidden="1" customWidth="1"/>
    <col min="7933" max="7939" width="9.140625" style="19" customWidth="1"/>
    <col min="7940" max="8177" width="9.140625" style="19"/>
    <col min="8178" max="8178" width="37.7109375" style="19" customWidth="1"/>
    <col min="8179" max="8179" width="7.5703125" style="19" customWidth="1"/>
    <col min="8180" max="8181" width="9" style="19" customWidth="1"/>
    <col min="8182" max="8182" width="6.42578125" style="19" customWidth="1"/>
    <col min="8183" max="8183" width="9.28515625" style="19" customWidth="1"/>
    <col min="8184" max="8184" width="11" style="19" customWidth="1"/>
    <col min="8185" max="8185" width="9.85546875" style="19" customWidth="1"/>
    <col min="8186" max="8188" width="0" style="19" hidden="1" customWidth="1"/>
    <col min="8189" max="8195" width="9.140625" style="19" customWidth="1"/>
    <col min="8196" max="8433" width="9.140625" style="19"/>
    <col min="8434" max="8434" width="37.7109375" style="19" customWidth="1"/>
    <col min="8435" max="8435" width="7.5703125" style="19" customWidth="1"/>
    <col min="8436" max="8437" width="9" style="19" customWidth="1"/>
    <col min="8438" max="8438" width="6.42578125" style="19" customWidth="1"/>
    <col min="8439" max="8439" width="9.28515625" style="19" customWidth="1"/>
    <col min="8440" max="8440" width="11" style="19" customWidth="1"/>
    <col min="8441" max="8441" width="9.85546875" style="19" customWidth="1"/>
    <col min="8442" max="8444" width="0" style="19" hidden="1" customWidth="1"/>
    <col min="8445" max="8451" width="9.140625" style="19" customWidth="1"/>
    <col min="8452" max="8689" width="9.140625" style="19"/>
    <col min="8690" max="8690" width="37.7109375" style="19" customWidth="1"/>
    <col min="8691" max="8691" width="7.5703125" style="19" customWidth="1"/>
    <col min="8692" max="8693" width="9" style="19" customWidth="1"/>
    <col min="8694" max="8694" width="6.42578125" style="19" customWidth="1"/>
    <col min="8695" max="8695" width="9.28515625" style="19" customWidth="1"/>
    <col min="8696" max="8696" width="11" style="19" customWidth="1"/>
    <col min="8697" max="8697" width="9.85546875" style="19" customWidth="1"/>
    <col min="8698" max="8700" width="0" style="19" hidden="1" customWidth="1"/>
    <col min="8701" max="8707" width="9.140625" style="19" customWidth="1"/>
    <col min="8708" max="8945" width="9.140625" style="19"/>
    <col min="8946" max="8946" width="37.7109375" style="19" customWidth="1"/>
    <col min="8947" max="8947" width="7.5703125" style="19" customWidth="1"/>
    <col min="8948" max="8949" width="9" style="19" customWidth="1"/>
    <col min="8950" max="8950" width="6.42578125" style="19" customWidth="1"/>
    <col min="8951" max="8951" width="9.28515625" style="19" customWidth="1"/>
    <col min="8952" max="8952" width="11" style="19" customWidth="1"/>
    <col min="8953" max="8953" width="9.85546875" style="19" customWidth="1"/>
    <col min="8954" max="8956" width="0" style="19" hidden="1" customWidth="1"/>
    <col min="8957" max="8963" width="9.140625" style="19" customWidth="1"/>
    <col min="8964" max="9201" width="9.140625" style="19"/>
    <col min="9202" max="9202" width="37.7109375" style="19" customWidth="1"/>
    <col min="9203" max="9203" width="7.5703125" style="19" customWidth="1"/>
    <col min="9204" max="9205" width="9" style="19" customWidth="1"/>
    <col min="9206" max="9206" width="6.42578125" style="19" customWidth="1"/>
    <col min="9207" max="9207" width="9.28515625" style="19" customWidth="1"/>
    <col min="9208" max="9208" width="11" style="19" customWidth="1"/>
    <col min="9209" max="9209" width="9.85546875" style="19" customWidth="1"/>
    <col min="9210" max="9212" width="0" style="19" hidden="1" customWidth="1"/>
    <col min="9213" max="9219" width="9.140625" style="19" customWidth="1"/>
    <col min="9220" max="9457" width="9.140625" style="19"/>
    <col min="9458" max="9458" width="37.7109375" style="19" customWidth="1"/>
    <col min="9459" max="9459" width="7.5703125" style="19" customWidth="1"/>
    <col min="9460" max="9461" width="9" style="19" customWidth="1"/>
    <col min="9462" max="9462" width="6.42578125" style="19" customWidth="1"/>
    <col min="9463" max="9463" width="9.28515625" style="19" customWidth="1"/>
    <col min="9464" max="9464" width="11" style="19" customWidth="1"/>
    <col min="9465" max="9465" width="9.85546875" style="19" customWidth="1"/>
    <col min="9466" max="9468" width="0" style="19" hidden="1" customWidth="1"/>
    <col min="9469" max="9475" width="9.140625" style="19" customWidth="1"/>
    <col min="9476" max="9713" width="9.140625" style="19"/>
    <col min="9714" max="9714" width="37.7109375" style="19" customWidth="1"/>
    <col min="9715" max="9715" width="7.5703125" style="19" customWidth="1"/>
    <col min="9716" max="9717" width="9" style="19" customWidth="1"/>
    <col min="9718" max="9718" width="6.42578125" style="19" customWidth="1"/>
    <col min="9719" max="9719" width="9.28515625" style="19" customWidth="1"/>
    <col min="9720" max="9720" width="11" style="19" customWidth="1"/>
    <col min="9721" max="9721" width="9.85546875" style="19" customWidth="1"/>
    <col min="9722" max="9724" width="0" style="19" hidden="1" customWidth="1"/>
    <col min="9725" max="9731" width="9.140625" style="19" customWidth="1"/>
    <col min="9732" max="9969" width="9.140625" style="19"/>
    <col min="9970" max="9970" width="37.7109375" style="19" customWidth="1"/>
    <col min="9971" max="9971" width="7.5703125" style="19" customWidth="1"/>
    <col min="9972" max="9973" width="9" style="19" customWidth="1"/>
    <col min="9974" max="9974" width="6.42578125" style="19" customWidth="1"/>
    <col min="9975" max="9975" width="9.28515625" style="19" customWidth="1"/>
    <col min="9976" max="9976" width="11" style="19" customWidth="1"/>
    <col min="9977" max="9977" width="9.85546875" style="19" customWidth="1"/>
    <col min="9978" max="9980" width="0" style="19" hidden="1" customWidth="1"/>
    <col min="9981" max="9987" width="9.140625" style="19" customWidth="1"/>
    <col min="9988" max="10225" width="9.140625" style="19"/>
    <col min="10226" max="10226" width="37.7109375" style="19" customWidth="1"/>
    <col min="10227" max="10227" width="7.5703125" style="19" customWidth="1"/>
    <col min="10228" max="10229" width="9" style="19" customWidth="1"/>
    <col min="10230" max="10230" width="6.42578125" style="19" customWidth="1"/>
    <col min="10231" max="10231" width="9.28515625" style="19" customWidth="1"/>
    <col min="10232" max="10232" width="11" style="19" customWidth="1"/>
    <col min="10233" max="10233" width="9.85546875" style="19" customWidth="1"/>
    <col min="10234" max="10236" width="0" style="19" hidden="1" customWidth="1"/>
    <col min="10237" max="10243" width="9.140625" style="19" customWidth="1"/>
    <col min="10244" max="10481" width="9.140625" style="19"/>
    <col min="10482" max="10482" width="37.7109375" style="19" customWidth="1"/>
    <col min="10483" max="10483" width="7.5703125" style="19" customWidth="1"/>
    <col min="10484" max="10485" width="9" style="19" customWidth="1"/>
    <col min="10486" max="10486" width="6.42578125" style="19" customWidth="1"/>
    <col min="10487" max="10487" width="9.28515625" style="19" customWidth="1"/>
    <col min="10488" max="10488" width="11" style="19" customWidth="1"/>
    <col min="10489" max="10489" width="9.85546875" style="19" customWidth="1"/>
    <col min="10490" max="10492" width="0" style="19" hidden="1" customWidth="1"/>
    <col min="10493" max="10499" width="9.140625" style="19" customWidth="1"/>
    <col min="10500" max="10737" width="9.140625" style="19"/>
    <col min="10738" max="10738" width="37.7109375" style="19" customWidth="1"/>
    <col min="10739" max="10739" width="7.5703125" style="19" customWidth="1"/>
    <col min="10740" max="10741" width="9" style="19" customWidth="1"/>
    <col min="10742" max="10742" width="6.42578125" style="19" customWidth="1"/>
    <col min="10743" max="10743" width="9.28515625" style="19" customWidth="1"/>
    <col min="10744" max="10744" width="11" style="19" customWidth="1"/>
    <col min="10745" max="10745" width="9.85546875" style="19" customWidth="1"/>
    <col min="10746" max="10748" width="0" style="19" hidden="1" customWidth="1"/>
    <col min="10749" max="10755" width="9.140625" style="19" customWidth="1"/>
    <col min="10756" max="10993" width="9.140625" style="19"/>
    <col min="10994" max="10994" width="37.7109375" style="19" customWidth="1"/>
    <col min="10995" max="10995" width="7.5703125" style="19" customWidth="1"/>
    <col min="10996" max="10997" width="9" style="19" customWidth="1"/>
    <col min="10998" max="10998" width="6.42578125" style="19" customWidth="1"/>
    <col min="10999" max="10999" width="9.28515625" style="19" customWidth="1"/>
    <col min="11000" max="11000" width="11" style="19" customWidth="1"/>
    <col min="11001" max="11001" width="9.85546875" style="19" customWidth="1"/>
    <col min="11002" max="11004" width="0" style="19" hidden="1" customWidth="1"/>
    <col min="11005" max="11011" width="9.140625" style="19" customWidth="1"/>
    <col min="11012" max="11249" width="9.140625" style="19"/>
    <col min="11250" max="11250" width="37.7109375" style="19" customWidth="1"/>
    <col min="11251" max="11251" width="7.5703125" style="19" customWidth="1"/>
    <col min="11252" max="11253" width="9" style="19" customWidth="1"/>
    <col min="11254" max="11254" width="6.42578125" style="19" customWidth="1"/>
    <col min="11255" max="11255" width="9.28515625" style="19" customWidth="1"/>
    <col min="11256" max="11256" width="11" style="19" customWidth="1"/>
    <col min="11257" max="11257" width="9.85546875" style="19" customWidth="1"/>
    <col min="11258" max="11260" width="0" style="19" hidden="1" customWidth="1"/>
    <col min="11261" max="11267" width="9.140625" style="19" customWidth="1"/>
    <col min="11268" max="11505" width="9.140625" style="19"/>
    <col min="11506" max="11506" width="37.7109375" style="19" customWidth="1"/>
    <col min="11507" max="11507" width="7.5703125" style="19" customWidth="1"/>
    <col min="11508" max="11509" width="9" style="19" customWidth="1"/>
    <col min="11510" max="11510" width="6.42578125" style="19" customWidth="1"/>
    <col min="11511" max="11511" width="9.28515625" style="19" customWidth="1"/>
    <col min="11512" max="11512" width="11" style="19" customWidth="1"/>
    <col min="11513" max="11513" width="9.85546875" style="19" customWidth="1"/>
    <col min="11514" max="11516" width="0" style="19" hidden="1" customWidth="1"/>
    <col min="11517" max="11523" width="9.140625" style="19" customWidth="1"/>
    <col min="11524" max="11761" width="9.140625" style="19"/>
    <col min="11762" max="11762" width="37.7109375" style="19" customWidth="1"/>
    <col min="11763" max="11763" width="7.5703125" style="19" customWidth="1"/>
    <col min="11764" max="11765" width="9" style="19" customWidth="1"/>
    <col min="11766" max="11766" width="6.42578125" style="19" customWidth="1"/>
    <col min="11767" max="11767" width="9.28515625" style="19" customWidth="1"/>
    <col min="11768" max="11768" width="11" style="19" customWidth="1"/>
    <col min="11769" max="11769" width="9.85546875" style="19" customWidth="1"/>
    <col min="11770" max="11772" width="0" style="19" hidden="1" customWidth="1"/>
    <col min="11773" max="11779" width="9.140625" style="19" customWidth="1"/>
    <col min="11780" max="12017" width="9.140625" style="19"/>
    <col min="12018" max="12018" width="37.7109375" style="19" customWidth="1"/>
    <col min="12019" max="12019" width="7.5703125" style="19" customWidth="1"/>
    <col min="12020" max="12021" width="9" style="19" customWidth="1"/>
    <col min="12022" max="12022" width="6.42578125" style="19" customWidth="1"/>
    <col min="12023" max="12023" width="9.28515625" style="19" customWidth="1"/>
    <col min="12024" max="12024" width="11" style="19" customWidth="1"/>
    <col min="12025" max="12025" width="9.85546875" style="19" customWidth="1"/>
    <col min="12026" max="12028" width="0" style="19" hidden="1" customWidth="1"/>
    <col min="12029" max="12035" width="9.140625" style="19" customWidth="1"/>
    <col min="12036" max="12273" width="9.140625" style="19"/>
    <col min="12274" max="12274" width="37.7109375" style="19" customWidth="1"/>
    <col min="12275" max="12275" width="7.5703125" style="19" customWidth="1"/>
    <col min="12276" max="12277" width="9" style="19" customWidth="1"/>
    <col min="12278" max="12278" width="6.42578125" style="19" customWidth="1"/>
    <col min="12279" max="12279" width="9.28515625" style="19" customWidth="1"/>
    <col min="12280" max="12280" width="11" style="19" customWidth="1"/>
    <col min="12281" max="12281" width="9.85546875" style="19" customWidth="1"/>
    <col min="12282" max="12284" width="0" style="19" hidden="1" customWidth="1"/>
    <col min="12285" max="12291" width="9.140625" style="19" customWidth="1"/>
    <col min="12292" max="12529" width="9.140625" style="19"/>
    <col min="12530" max="12530" width="37.7109375" style="19" customWidth="1"/>
    <col min="12531" max="12531" width="7.5703125" style="19" customWidth="1"/>
    <col min="12532" max="12533" width="9" style="19" customWidth="1"/>
    <col min="12534" max="12534" width="6.42578125" style="19" customWidth="1"/>
    <col min="12535" max="12535" width="9.28515625" style="19" customWidth="1"/>
    <col min="12536" max="12536" width="11" style="19" customWidth="1"/>
    <col min="12537" max="12537" width="9.85546875" style="19" customWidth="1"/>
    <col min="12538" max="12540" width="0" style="19" hidden="1" customWidth="1"/>
    <col min="12541" max="12547" width="9.140625" style="19" customWidth="1"/>
    <col min="12548" max="12785" width="9.140625" style="19"/>
    <col min="12786" max="12786" width="37.7109375" style="19" customWidth="1"/>
    <col min="12787" max="12787" width="7.5703125" style="19" customWidth="1"/>
    <col min="12788" max="12789" width="9" style="19" customWidth="1"/>
    <col min="12790" max="12790" width="6.42578125" style="19" customWidth="1"/>
    <col min="12791" max="12791" width="9.28515625" style="19" customWidth="1"/>
    <col min="12792" max="12792" width="11" style="19" customWidth="1"/>
    <col min="12793" max="12793" width="9.85546875" style="19" customWidth="1"/>
    <col min="12794" max="12796" width="0" style="19" hidden="1" customWidth="1"/>
    <col min="12797" max="12803" width="9.140625" style="19" customWidth="1"/>
    <col min="12804" max="13041" width="9.140625" style="19"/>
    <col min="13042" max="13042" width="37.7109375" style="19" customWidth="1"/>
    <col min="13043" max="13043" width="7.5703125" style="19" customWidth="1"/>
    <col min="13044" max="13045" width="9" style="19" customWidth="1"/>
    <col min="13046" max="13046" width="6.42578125" style="19" customWidth="1"/>
    <col min="13047" max="13047" width="9.28515625" style="19" customWidth="1"/>
    <col min="13048" max="13048" width="11" style="19" customWidth="1"/>
    <col min="13049" max="13049" width="9.85546875" style="19" customWidth="1"/>
    <col min="13050" max="13052" width="0" style="19" hidden="1" customWidth="1"/>
    <col min="13053" max="13059" width="9.140625" style="19" customWidth="1"/>
    <col min="13060" max="13297" width="9.140625" style="19"/>
    <col min="13298" max="13298" width="37.7109375" style="19" customWidth="1"/>
    <col min="13299" max="13299" width="7.5703125" style="19" customWidth="1"/>
    <col min="13300" max="13301" width="9" style="19" customWidth="1"/>
    <col min="13302" max="13302" width="6.42578125" style="19" customWidth="1"/>
    <col min="13303" max="13303" width="9.28515625" style="19" customWidth="1"/>
    <col min="13304" max="13304" width="11" style="19" customWidth="1"/>
    <col min="13305" max="13305" width="9.85546875" style="19" customWidth="1"/>
    <col min="13306" max="13308" width="0" style="19" hidden="1" customWidth="1"/>
    <col min="13309" max="13315" width="9.140625" style="19" customWidth="1"/>
    <col min="13316" max="13553" width="9.140625" style="19"/>
    <col min="13554" max="13554" width="37.7109375" style="19" customWidth="1"/>
    <col min="13555" max="13555" width="7.5703125" style="19" customWidth="1"/>
    <col min="13556" max="13557" width="9" style="19" customWidth="1"/>
    <col min="13558" max="13558" width="6.42578125" style="19" customWidth="1"/>
    <col min="13559" max="13559" width="9.28515625" style="19" customWidth="1"/>
    <col min="13560" max="13560" width="11" style="19" customWidth="1"/>
    <col min="13561" max="13561" width="9.85546875" style="19" customWidth="1"/>
    <col min="13562" max="13564" width="0" style="19" hidden="1" customWidth="1"/>
    <col min="13565" max="13571" width="9.140625" style="19" customWidth="1"/>
    <col min="13572" max="13809" width="9.140625" style="19"/>
    <col min="13810" max="13810" width="37.7109375" style="19" customWidth="1"/>
    <col min="13811" max="13811" width="7.5703125" style="19" customWidth="1"/>
    <col min="13812" max="13813" width="9" style="19" customWidth="1"/>
    <col min="13814" max="13814" width="6.42578125" style="19" customWidth="1"/>
    <col min="13815" max="13815" width="9.28515625" style="19" customWidth="1"/>
    <col min="13816" max="13816" width="11" style="19" customWidth="1"/>
    <col min="13817" max="13817" width="9.85546875" style="19" customWidth="1"/>
    <col min="13818" max="13820" width="0" style="19" hidden="1" customWidth="1"/>
    <col min="13821" max="13827" width="9.140625" style="19" customWidth="1"/>
    <col min="13828" max="14065" width="9.140625" style="19"/>
    <col min="14066" max="14066" width="37.7109375" style="19" customWidth="1"/>
    <col min="14067" max="14067" width="7.5703125" style="19" customWidth="1"/>
    <col min="14068" max="14069" width="9" style="19" customWidth="1"/>
    <col min="14070" max="14070" width="6.42578125" style="19" customWidth="1"/>
    <col min="14071" max="14071" width="9.28515625" style="19" customWidth="1"/>
    <col min="14072" max="14072" width="11" style="19" customWidth="1"/>
    <col min="14073" max="14073" width="9.85546875" style="19" customWidth="1"/>
    <col min="14074" max="14076" width="0" style="19" hidden="1" customWidth="1"/>
    <col min="14077" max="14083" width="9.140625" style="19" customWidth="1"/>
    <col min="14084" max="14321" width="9.140625" style="19"/>
    <col min="14322" max="14322" width="37.7109375" style="19" customWidth="1"/>
    <col min="14323" max="14323" width="7.5703125" style="19" customWidth="1"/>
    <col min="14324" max="14325" width="9" style="19" customWidth="1"/>
    <col min="14326" max="14326" width="6.42578125" style="19" customWidth="1"/>
    <col min="14327" max="14327" width="9.28515625" style="19" customWidth="1"/>
    <col min="14328" max="14328" width="11" style="19" customWidth="1"/>
    <col min="14329" max="14329" width="9.85546875" style="19" customWidth="1"/>
    <col min="14330" max="14332" width="0" style="19" hidden="1" customWidth="1"/>
    <col min="14333" max="14339" width="9.140625" style="19" customWidth="1"/>
    <col min="14340" max="14577" width="9.140625" style="19"/>
    <col min="14578" max="14578" width="37.7109375" style="19" customWidth="1"/>
    <col min="14579" max="14579" width="7.5703125" style="19" customWidth="1"/>
    <col min="14580" max="14581" width="9" style="19" customWidth="1"/>
    <col min="14582" max="14582" width="6.42578125" style="19" customWidth="1"/>
    <col min="14583" max="14583" width="9.28515625" style="19" customWidth="1"/>
    <col min="14584" max="14584" width="11" style="19" customWidth="1"/>
    <col min="14585" max="14585" width="9.85546875" style="19" customWidth="1"/>
    <col min="14586" max="14588" width="0" style="19" hidden="1" customWidth="1"/>
    <col min="14589" max="14595" width="9.140625" style="19" customWidth="1"/>
    <col min="14596" max="14833" width="9.140625" style="19"/>
    <col min="14834" max="14834" width="37.7109375" style="19" customWidth="1"/>
    <col min="14835" max="14835" width="7.5703125" style="19" customWidth="1"/>
    <col min="14836" max="14837" width="9" style="19" customWidth="1"/>
    <col min="14838" max="14838" width="6.42578125" style="19" customWidth="1"/>
    <col min="14839" max="14839" width="9.28515625" style="19" customWidth="1"/>
    <col min="14840" max="14840" width="11" style="19" customWidth="1"/>
    <col min="14841" max="14841" width="9.85546875" style="19" customWidth="1"/>
    <col min="14842" max="14844" width="0" style="19" hidden="1" customWidth="1"/>
    <col min="14845" max="14851" width="9.140625" style="19" customWidth="1"/>
    <col min="14852" max="15089" width="9.140625" style="19"/>
    <col min="15090" max="15090" width="37.7109375" style="19" customWidth="1"/>
    <col min="15091" max="15091" width="7.5703125" style="19" customWidth="1"/>
    <col min="15092" max="15093" width="9" style="19" customWidth="1"/>
    <col min="15094" max="15094" width="6.42578125" style="19" customWidth="1"/>
    <col min="15095" max="15095" width="9.28515625" style="19" customWidth="1"/>
    <col min="15096" max="15096" width="11" style="19" customWidth="1"/>
    <col min="15097" max="15097" width="9.85546875" style="19" customWidth="1"/>
    <col min="15098" max="15100" width="0" style="19" hidden="1" customWidth="1"/>
    <col min="15101" max="15107" width="9.140625" style="19" customWidth="1"/>
    <col min="15108" max="15345" width="9.140625" style="19"/>
    <col min="15346" max="15346" width="37.7109375" style="19" customWidth="1"/>
    <col min="15347" max="15347" width="7.5703125" style="19" customWidth="1"/>
    <col min="15348" max="15349" width="9" style="19" customWidth="1"/>
    <col min="15350" max="15350" width="6.42578125" style="19" customWidth="1"/>
    <col min="15351" max="15351" width="9.28515625" style="19" customWidth="1"/>
    <col min="15352" max="15352" width="11" style="19" customWidth="1"/>
    <col min="15353" max="15353" width="9.85546875" style="19" customWidth="1"/>
    <col min="15354" max="15356" width="0" style="19" hidden="1" customWidth="1"/>
    <col min="15357" max="15363" width="9.140625" style="19" customWidth="1"/>
    <col min="15364" max="15601" width="9.140625" style="19"/>
    <col min="15602" max="15602" width="37.7109375" style="19" customWidth="1"/>
    <col min="15603" max="15603" width="7.5703125" style="19" customWidth="1"/>
    <col min="15604" max="15605" width="9" style="19" customWidth="1"/>
    <col min="15606" max="15606" width="6.42578125" style="19" customWidth="1"/>
    <col min="15607" max="15607" width="9.28515625" style="19" customWidth="1"/>
    <col min="15608" max="15608" width="11" style="19" customWidth="1"/>
    <col min="15609" max="15609" width="9.85546875" style="19" customWidth="1"/>
    <col min="15610" max="15612" width="0" style="19" hidden="1" customWidth="1"/>
    <col min="15613" max="15619" width="9.140625" style="19" customWidth="1"/>
    <col min="15620" max="15857" width="9.140625" style="19"/>
    <col min="15858" max="15858" width="37.7109375" style="19" customWidth="1"/>
    <col min="15859" max="15859" width="7.5703125" style="19" customWidth="1"/>
    <col min="15860" max="15861" width="9" style="19" customWidth="1"/>
    <col min="15862" max="15862" width="6.42578125" style="19" customWidth="1"/>
    <col min="15863" max="15863" width="9.28515625" style="19" customWidth="1"/>
    <col min="15864" max="15864" width="11" style="19" customWidth="1"/>
    <col min="15865" max="15865" width="9.85546875" style="19" customWidth="1"/>
    <col min="15866" max="15868" width="0" style="19" hidden="1" customWidth="1"/>
    <col min="15869" max="15875" width="9.140625" style="19" customWidth="1"/>
    <col min="15876" max="16113" width="9.140625" style="19"/>
    <col min="16114" max="16114" width="37.7109375" style="19" customWidth="1"/>
    <col min="16115" max="16115" width="7.5703125" style="19" customWidth="1"/>
    <col min="16116" max="16117" width="9" style="19" customWidth="1"/>
    <col min="16118" max="16118" width="6.42578125" style="19" customWidth="1"/>
    <col min="16119" max="16119" width="9.28515625" style="19" customWidth="1"/>
    <col min="16120" max="16120" width="11" style="19" customWidth="1"/>
    <col min="16121" max="16121" width="9.85546875" style="19" customWidth="1"/>
    <col min="16122" max="16124" width="0" style="19" hidden="1" customWidth="1"/>
    <col min="16125" max="16131" width="9.140625" style="19" customWidth="1"/>
    <col min="16132" max="16384" width="9.140625" style="19"/>
  </cols>
  <sheetData>
    <row r="3" spans="1:4" x14ac:dyDescent="0.2">
      <c r="C3" s="19" t="s">
        <v>302</v>
      </c>
    </row>
    <row r="4" spans="1:4" x14ac:dyDescent="0.2">
      <c r="C4" s="19" t="s">
        <v>267</v>
      </c>
    </row>
    <row r="5" spans="1:4" x14ac:dyDescent="0.2">
      <c r="C5" s="19" t="s">
        <v>268</v>
      </c>
    </row>
    <row r="6" spans="1:4" ht="12.75" customHeight="1" x14ac:dyDescent="0.2">
      <c r="C6" s="19" t="s">
        <v>327</v>
      </c>
    </row>
    <row r="7" spans="1:4" ht="41.25" customHeight="1" x14ac:dyDescent="0.2">
      <c r="A7" s="113" t="s">
        <v>334</v>
      </c>
      <c r="B7" s="113"/>
      <c r="C7" s="113"/>
      <c r="D7" s="113"/>
    </row>
    <row r="8" spans="1:4" x14ac:dyDescent="0.2">
      <c r="B8" s="20"/>
    </row>
    <row r="10" spans="1:4" ht="24" x14ac:dyDescent="0.2">
      <c r="A10" s="106" t="s">
        <v>196</v>
      </c>
      <c r="B10" s="106" t="s">
        <v>197</v>
      </c>
      <c r="C10" s="106" t="s">
        <v>311</v>
      </c>
      <c r="D10" s="106" t="s">
        <v>335</v>
      </c>
    </row>
    <row r="11" spans="1:4" x14ac:dyDescent="0.2">
      <c r="A11" s="22">
        <v>1</v>
      </c>
      <c r="B11" s="22">
        <v>2</v>
      </c>
      <c r="C11" s="22">
        <v>3</v>
      </c>
      <c r="D11" s="22">
        <v>3</v>
      </c>
    </row>
    <row r="12" spans="1:4" ht="36" x14ac:dyDescent="0.2">
      <c r="A12" s="18"/>
      <c r="B12" s="46" t="s">
        <v>95</v>
      </c>
      <c r="C12" s="24"/>
    </row>
    <row r="13" spans="1:4" x14ac:dyDescent="0.2">
      <c r="B13" s="36" t="s">
        <v>4</v>
      </c>
      <c r="C13" s="24">
        <f>C14+C19+C21+C23+C27+C31+C33+C35+C37</f>
        <v>116875494.66</v>
      </c>
      <c r="D13" s="24">
        <f>D14+D19+D21+D23+D27+D31+D33+D35+D37</f>
        <v>117468869.28999999</v>
      </c>
    </row>
    <row r="14" spans="1:4" x14ac:dyDescent="0.2">
      <c r="A14" s="59" t="s">
        <v>198</v>
      </c>
      <c r="B14" s="60" t="s">
        <v>5</v>
      </c>
      <c r="C14" s="24">
        <f>C15+C16+C17+C18</f>
        <v>35926309</v>
      </c>
      <c r="D14" s="24">
        <f>D15+D16+D17+D18</f>
        <v>36602609</v>
      </c>
    </row>
    <row r="15" spans="1:4" ht="36" x14ac:dyDescent="0.2">
      <c r="A15" s="61" t="s">
        <v>8</v>
      </c>
      <c r="B15" s="62" t="s">
        <v>47</v>
      </c>
      <c r="C15" s="26">
        <f>'приложение 3'!F15</f>
        <v>1793076</v>
      </c>
      <c r="D15" s="26">
        <f>'приложение 3'!G15</f>
        <v>1793076</v>
      </c>
    </row>
    <row r="16" spans="1:4" ht="36" x14ac:dyDescent="0.2">
      <c r="A16" s="63" t="s">
        <v>11</v>
      </c>
      <c r="B16" s="62" t="s">
        <v>10</v>
      </c>
      <c r="C16" s="26">
        <f>'приложение 3'!F20</f>
        <v>17475506</v>
      </c>
      <c r="D16" s="26">
        <f>'приложение 3'!G20</f>
        <v>17990806</v>
      </c>
    </row>
    <row r="17" spans="1:4" x14ac:dyDescent="0.2">
      <c r="A17" s="63" t="s">
        <v>13</v>
      </c>
      <c r="B17" s="64" t="s">
        <v>12</v>
      </c>
      <c r="C17" s="26">
        <f>'приложение 3'!F32</f>
        <v>400000</v>
      </c>
      <c r="D17" s="26">
        <f>'приложение 3'!G32</f>
        <v>400000</v>
      </c>
    </row>
    <row r="18" spans="1:4" x14ac:dyDescent="0.2">
      <c r="A18" s="63" t="s">
        <v>15</v>
      </c>
      <c r="B18" s="64" t="s">
        <v>14</v>
      </c>
      <c r="C18" s="26">
        <f>'приложение 3'!F38</f>
        <v>16257727</v>
      </c>
      <c r="D18" s="26">
        <f>'приложение 3'!G38</f>
        <v>16418727</v>
      </c>
    </row>
    <row r="19" spans="1:4" x14ac:dyDescent="0.2">
      <c r="A19" s="59" t="s">
        <v>199</v>
      </c>
      <c r="B19" s="60" t="s">
        <v>16</v>
      </c>
      <c r="C19" s="24">
        <f t="shared" ref="C19:D19" si="0">C20</f>
        <v>746996</v>
      </c>
      <c r="D19" s="24">
        <f t="shared" si="0"/>
        <v>773302</v>
      </c>
    </row>
    <row r="20" spans="1:4" x14ac:dyDescent="0.2">
      <c r="A20" s="63" t="s">
        <v>19</v>
      </c>
      <c r="B20" s="64" t="s">
        <v>18</v>
      </c>
      <c r="C20" s="26">
        <f>'приложение 3'!F90</f>
        <v>746996</v>
      </c>
      <c r="D20" s="26">
        <f>'приложение 3'!G90</f>
        <v>773302</v>
      </c>
    </row>
    <row r="21" spans="1:4" ht="24" x14ac:dyDescent="0.2">
      <c r="A21" s="59" t="s">
        <v>200</v>
      </c>
      <c r="B21" s="65" t="s">
        <v>21</v>
      </c>
      <c r="C21" s="24">
        <f>C22</f>
        <v>2970947.5</v>
      </c>
      <c r="D21" s="24">
        <f>D22</f>
        <v>2994592.5</v>
      </c>
    </row>
    <row r="22" spans="1:4" ht="24" x14ac:dyDescent="0.2">
      <c r="A22" s="63" t="s">
        <v>46</v>
      </c>
      <c r="B22" s="64" t="s">
        <v>296</v>
      </c>
      <c r="C22" s="26">
        <f>'приложение 3'!F99</f>
        <v>2970947.5</v>
      </c>
      <c r="D22" s="26">
        <f>'приложение 3'!G99</f>
        <v>2994592.5</v>
      </c>
    </row>
    <row r="23" spans="1:4" x14ac:dyDescent="0.2">
      <c r="A23" s="59" t="s">
        <v>201</v>
      </c>
      <c r="B23" s="66" t="s">
        <v>99</v>
      </c>
      <c r="C23" s="24">
        <f>C24+C25+C26</f>
        <v>17002000</v>
      </c>
      <c r="D23" s="24">
        <f>D24+D25+D26</f>
        <v>17591000</v>
      </c>
    </row>
    <row r="24" spans="1:4" x14ac:dyDescent="0.2">
      <c r="A24" s="104" t="s">
        <v>294</v>
      </c>
      <c r="B24" s="68" t="s">
        <v>295</v>
      </c>
      <c r="C24" s="26">
        <f>'приложение 3'!F114</f>
        <v>675000</v>
      </c>
      <c r="D24" s="26">
        <f>'приложение 3'!G114</f>
        <v>729000</v>
      </c>
    </row>
    <row r="25" spans="1:4" x14ac:dyDescent="0.2">
      <c r="A25" s="63" t="s">
        <v>100</v>
      </c>
      <c r="B25" s="67" t="s">
        <v>102</v>
      </c>
      <c r="C25" s="26">
        <f>'приложение 3'!F120</f>
        <v>16077000</v>
      </c>
      <c r="D25" s="26">
        <f>'приложение 3'!G120</f>
        <v>16662000</v>
      </c>
    </row>
    <row r="26" spans="1:4" x14ac:dyDescent="0.2">
      <c r="A26" s="63" t="s">
        <v>97</v>
      </c>
      <c r="B26" s="67" t="s">
        <v>98</v>
      </c>
      <c r="C26" s="26">
        <f>'приложение 3'!F132</f>
        <v>250000</v>
      </c>
      <c r="D26" s="26">
        <f>'приложение 3'!G132</f>
        <v>200000</v>
      </c>
    </row>
    <row r="27" spans="1:4" x14ac:dyDescent="0.2">
      <c r="A27" s="59" t="s">
        <v>202</v>
      </c>
      <c r="B27" s="66" t="s">
        <v>23</v>
      </c>
      <c r="C27" s="24">
        <f>C28+C30+C29</f>
        <v>32106876</v>
      </c>
      <c r="D27" s="24">
        <f>D28+D30+D29</f>
        <v>30697801.629999999</v>
      </c>
    </row>
    <row r="28" spans="1:4" x14ac:dyDescent="0.2">
      <c r="A28" s="63" t="s">
        <v>26</v>
      </c>
      <c r="B28" s="67" t="s">
        <v>25</v>
      </c>
      <c r="C28" s="26">
        <f>'приложение 3'!F139</f>
        <v>429000</v>
      </c>
      <c r="D28" s="26">
        <f>'приложение 3'!G139</f>
        <v>429000</v>
      </c>
    </row>
    <row r="29" spans="1:4" x14ac:dyDescent="0.2">
      <c r="A29" s="63" t="s">
        <v>27</v>
      </c>
      <c r="B29" s="68" t="s">
        <v>94</v>
      </c>
      <c r="C29" s="26">
        <f>'приложение 3'!F148</f>
        <v>300000</v>
      </c>
      <c r="D29" s="26">
        <f>'приложение 3'!G148</f>
        <v>310000</v>
      </c>
    </row>
    <row r="30" spans="1:4" x14ac:dyDescent="0.2">
      <c r="A30" s="63" t="s">
        <v>29</v>
      </c>
      <c r="B30" s="68" t="s">
        <v>28</v>
      </c>
      <c r="C30" s="26">
        <f>'приложение 3'!F159</f>
        <v>31377876</v>
      </c>
      <c r="D30" s="26">
        <f>'приложение 3'!G159</f>
        <v>29958801.629999999</v>
      </c>
    </row>
    <row r="31" spans="1:4" x14ac:dyDescent="0.2">
      <c r="A31" s="59" t="s">
        <v>203</v>
      </c>
      <c r="B31" s="66" t="s">
        <v>30</v>
      </c>
      <c r="C31" s="24">
        <f t="shared" ref="C31:D31" si="1">C32</f>
        <v>139130</v>
      </c>
      <c r="D31" s="24">
        <f t="shared" si="1"/>
        <v>139130</v>
      </c>
    </row>
    <row r="32" spans="1:4" x14ac:dyDescent="0.2">
      <c r="A32" s="63" t="s">
        <v>33</v>
      </c>
      <c r="B32" s="62" t="s">
        <v>32</v>
      </c>
      <c r="C32" s="26">
        <f>'приложение 3'!F190</f>
        <v>139130</v>
      </c>
      <c r="D32" s="26">
        <f>'приложение 3'!G190</f>
        <v>139130</v>
      </c>
    </row>
    <row r="33" spans="1:4" x14ac:dyDescent="0.2">
      <c r="A33" s="59" t="s">
        <v>204</v>
      </c>
      <c r="B33" s="60" t="s">
        <v>34</v>
      </c>
      <c r="C33" s="24">
        <f>C34</f>
        <v>19144509</v>
      </c>
      <c r="D33" s="24">
        <f>D34</f>
        <v>19952707</v>
      </c>
    </row>
    <row r="34" spans="1:4" x14ac:dyDescent="0.2">
      <c r="A34" s="63" t="s">
        <v>37</v>
      </c>
      <c r="B34" s="62" t="s">
        <v>36</v>
      </c>
      <c r="C34" s="26">
        <f>'приложение 3'!F197</f>
        <v>19144509</v>
      </c>
      <c r="D34" s="26">
        <f>'приложение 3'!G197</f>
        <v>19952707</v>
      </c>
    </row>
    <row r="35" spans="1:4" x14ac:dyDescent="0.2">
      <c r="A35" s="59" t="s">
        <v>205</v>
      </c>
      <c r="B35" s="60" t="s">
        <v>38</v>
      </c>
      <c r="C35" s="24">
        <f>C36</f>
        <v>1092412.1600000001</v>
      </c>
      <c r="D35" s="24">
        <f>D36</f>
        <v>1096412.1600000001</v>
      </c>
    </row>
    <row r="36" spans="1:4" x14ac:dyDescent="0.2">
      <c r="A36" s="63" t="s">
        <v>272</v>
      </c>
      <c r="B36" s="62" t="s">
        <v>271</v>
      </c>
      <c r="C36" s="26">
        <f>'приложение 3'!F212</f>
        <v>1092412.1600000001</v>
      </c>
      <c r="D36" s="26">
        <f>'приложение 3'!G212</f>
        <v>1096412.1600000001</v>
      </c>
    </row>
    <row r="37" spans="1:4" x14ac:dyDescent="0.2">
      <c r="A37" s="59" t="s">
        <v>206</v>
      </c>
      <c r="B37" s="60" t="s">
        <v>42</v>
      </c>
      <c r="C37" s="24">
        <f>C38</f>
        <v>7746315</v>
      </c>
      <c r="D37" s="24">
        <f>D38</f>
        <v>7621315</v>
      </c>
    </row>
    <row r="38" spans="1:4" x14ac:dyDescent="0.2">
      <c r="A38" s="63" t="s">
        <v>44</v>
      </c>
      <c r="B38" s="62" t="s">
        <v>88</v>
      </c>
      <c r="C38" s="26">
        <f>'приложение 3'!F237</f>
        <v>7746315</v>
      </c>
      <c r="D38" s="26">
        <f>'приложение 3'!G237</f>
        <v>7621315</v>
      </c>
    </row>
    <row r="91" s="31" customFormat="1" x14ac:dyDescent="0.2"/>
    <row r="94" s="31" customFormat="1" x14ac:dyDescent="0.2"/>
  </sheetData>
  <mergeCells count="1">
    <mergeCell ref="A7:D7"/>
  </mergeCells>
  <pageMargins left="1.1811023622047245" right="0.39370078740157483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приложение 2</vt:lpstr>
      <vt:lpstr>приложение 3</vt:lpstr>
      <vt:lpstr>приложение 4</vt:lpstr>
      <vt:lpstr>приложение 5</vt:lpstr>
      <vt:lpstr>приложени 6</vt:lpstr>
      <vt:lpstr>приложение 7</vt:lpstr>
      <vt:lpstr>приложение 8</vt:lpstr>
      <vt:lpstr>приложение 9</vt:lpstr>
      <vt:lpstr>'приложени 6'!Заголовки_для_печати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7'!Заголовки_для_печати</vt:lpstr>
      <vt:lpstr>'приложени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2024-11-14T11:23:29Z</dcterms:modified>
</cp:coreProperties>
</file>